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CHNIQ\1-Tous\0- MARCHES 2025\2025_TRX_CHM_017 PROJET LES SABLES\1- DCE\02_DPGF\"/>
    </mc:Choice>
  </mc:AlternateContent>
  <bookViews>
    <workbookView xWindow="0" yWindow="0" windowWidth="28800" windowHeight="12330"/>
  </bookViews>
  <sheets>
    <sheet name="DPGF" sheetId="1" r:id="rId1"/>
  </sheets>
  <definedNames>
    <definedName name="_xlnm._FilterDatabase" localSheetId="0" hidden="1">DPGF!$B$1:$H$17</definedName>
    <definedName name="Print_Area" localSheetId="0">DPGF!$B$1:$M$240</definedName>
    <definedName name="_xlnm.Print_Area" localSheetId="0">DPGF!$A$1:$H$239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9" i="1" l="1"/>
  <c r="D43" i="1"/>
  <c r="D45" i="1" l="1"/>
  <c r="D41" i="1" s="1"/>
  <c r="D27" i="1" l="1"/>
  <c r="H217" i="1"/>
  <c r="H214" i="1"/>
  <c r="H215" i="1"/>
  <c r="H204" i="1" l="1"/>
  <c r="H185" i="1" l="1"/>
  <c r="D47" i="1"/>
  <c r="H47" i="1" s="1"/>
  <c r="H192" i="1"/>
  <c r="H193" i="1" s="1"/>
  <c r="H46" i="1"/>
  <c r="H171" i="1"/>
  <c r="H20" i="1" l="1"/>
  <c r="H121" i="1"/>
  <c r="H120" i="1"/>
  <c r="H27" i="1"/>
  <c r="H29" i="1"/>
  <c r="D28" i="1"/>
  <c r="H28" i="1" s="1"/>
  <c r="H59" i="1"/>
  <c r="H58" i="1"/>
  <c r="H57" i="1"/>
  <c r="H56" i="1"/>
  <c r="H55" i="1"/>
  <c r="H54" i="1"/>
  <c r="H53" i="1"/>
  <c r="H52" i="1"/>
  <c r="H25" i="1"/>
  <c r="H24" i="1"/>
  <c r="H23" i="1"/>
  <c r="H22" i="1"/>
  <c r="H16" i="1"/>
  <c r="H17" i="1" s="1"/>
  <c r="H12" i="1"/>
  <c r="H11" i="1"/>
  <c r="H10" i="1"/>
  <c r="H30" i="1" l="1"/>
  <c r="D34" i="1"/>
  <c r="H13" i="1"/>
  <c r="H126" i="1"/>
  <c r="H34" i="1" l="1"/>
  <c r="H91" i="1"/>
  <c r="H92" i="1"/>
  <c r="H93" i="1"/>
  <c r="H94" i="1"/>
  <c r="H95" i="1"/>
  <c r="H96" i="1"/>
  <c r="H97" i="1"/>
  <c r="H98" i="1"/>
  <c r="H90" i="1"/>
  <c r="H45" i="1" l="1"/>
  <c r="H44" i="1"/>
  <c r="H43" i="1"/>
  <c r="H140" i="1" l="1"/>
  <c r="H141" i="1"/>
  <c r="H142" i="1"/>
  <c r="H139" i="1"/>
  <c r="H138" i="1"/>
  <c r="H119" i="1"/>
  <c r="H118" i="1"/>
  <c r="H111" i="1"/>
  <c r="H112" i="1"/>
  <c r="H113" i="1"/>
  <c r="H114" i="1"/>
  <c r="H110" i="1"/>
  <c r="H72" i="1"/>
  <c r="H71" i="1"/>
  <c r="H70" i="1"/>
  <c r="H69" i="1"/>
  <c r="H68" i="1"/>
  <c r="H67" i="1"/>
  <c r="H66" i="1"/>
  <c r="H65" i="1"/>
  <c r="H64" i="1"/>
  <c r="H60" i="1"/>
  <c r="H61" i="1" s="1"/>
  <c r="H211" i="1"/>
  <c r="H207" i="1"/>
  <c r="H208" i="1"/>
  <c r="H210" i="1"/>
  <c r="H206" i="1"/>
  <c r="H203" i="1"/>
  <c r="H202" i="1"/>
  <c r="H186" i="1"/>
  <c r="H184" i="1"/>
  <c r="H183" i="1"/>
  <c r="H172" i="1"/>
  <c r="H178" i="1"/>
  <c r="H179" i="1"/>
  <c r="H177" i="1"/>
  <c r="H169" i="1"/>
  <c r="H170" i="1"/>
  <c r="H153" i="1"/>
  <c r="H154" i="1"/>
  <c r="H155" i="1"/>
  <c r="H148" i="1"/>
  <c r="H147" i="1"/>
  <c r="H146" i="1"/>
  <c r="H136" i="1"/>
  <c r="H135" i="1"/>
  <c r="H134" i="1"/>
  <c r="H133" i="1"/>
  <c r="H132" i="1"/>
  <c r="H127" i="1"/>
  <c r="H128" i="1"/>
  <c r="H129" i="1"/>
  <c r="H130" i="1"/>
  <c r="H104" i="1"/>
  <c r="H105" i="1"/>
  <c r="H106" i="1"/>
  <c r="H107" i="1"/>
  <c r="H103" i="1"/>
  <c r="H84" i="1"/>
  <c r="H85" i="1"/>
  <c r="H86" i="1"/>
  <c r="H83" i="1"/>
  <c r="H78" i="1"/>
  <c r="H79" i="1"/>
  <c r="H77" i="1"/>
  <c r="H35" i="1"/>
  <c r="H37" i="1" s="1"/>
  <c r="H221" i="1" l="1"/>
  <c r="H180" i="1"/>
  <c r="H122" i="1"/>
  <c r="H80" i="1"/>
  <c r="H87" i="1"/>
  <c r="H73" i="1"/>
  <c r="H99" i="1"/>
  <c r="H143" i="1"/>
  <c r="H187" i="1"/>
  <c r="H149" i="1"/>
  <c r="H168" i="1" l="1"/>
  <c r="H173" i="1" s="1"/>
  <c r="H152" i="1"/>
  <c r="H156" i="1" s="1"/>
  <c r="H162" i="1" l="1"/>
  <c r="H158" i="1"/>
  <c r="H41" i="1"/>
  <c r="H48" i="1" s="1"/>
  <c r="H163" i="1" l="1"/>
  <c r="H165" i="1" s="1"/>
  <c r="H189" i="1"/>
  <c r="H195" i="1" l="1"/>
  <c r="H196" i="1" s="1"/>
  <c r="H223" i="1" l="1"/>
  <c r="H224" i="1" s="1"/>
</calcChain>
</file>

<file path=xl/sharedStrings.xml><?xml version="1.0" encoding="utf-8"?>
<sst xmlns="http://schemas.openxmlformats.org/spreadsheetml/2006/main" count="463" uniqueCount="295">
  <si>
    <t>FAAR</t>
  </si>
  <si>
    <t>ft</t>
  </si>
  <si>
    <t>u</t>
  </si>
  <si>
    <t>U</t>
  </si>
  <si>
    <t>PUHT</t>
  </si>
  <si>
    <t>PHT</t>
  </si>
  <si>
    <t>ml</t>
  </si>
  <si>
    <t>m3</t>
  </si>
  <si>
    <t>m²</t>
  </si>
  <si>
    <t>Désignation</t>
  </si>
  <si>
    <t>Implantation et piquetage des ouvrages</t>
  </si>
  <si>
    <t>Plans d’exécution et dossier des ouvrages exécutés</t>
  </si>
  <si>
    <t>Garantie de reprise et entretien</t>
  </si>
  <si>
    <t>Garantie de reprise et entretien des végétaux à compter du constat de reprise (Septembre suivant la plantation). Cette garantie est calculée en pourcentage du montant des plantations. Le pourcentage est fixe.</t>
  </si>
  <si>
    <t>Quantitatif
entreprise</t>
  </si>
  <si>
    <t>Quantitatif
MOE</t>
  </si>
  <si>
    <t>fo</t>
  </si>
  <si>
    <t xml:space="preserve"> </t>
  </si>
  <si>
    <t>HT</t>
  </si>
  <si>
    <t>TTC</t>
  </si>
  <si>
    <t>m³</t>
  </si>
  <si>
    <t>Nantes</t>
  </si>
  <si>
    <t>Revêtement de sol</t>
  </si>
  <si>
    <t>Code</t>
  </si>
  <si>
    <t>Achillea millefolium</t>
  </si>
  <si>
    <t>Anemone hupehensis</t>
  </si>
  <si>
    <t>Dryopteris filix-mas</t>
  </si>
  <si>
    <t>Acanthus mollis</t>
  </si>
  <si>
    <t>Élagage (taille de forme/propreté)</t>
  </si>
  <si>
    <t>Fosses d'arbres pour arbres tiges 9m3</t>
  </si>
  <si>
    <t>Fosse d'arbre pour moyen arbre tige (6 m3)</t>
  </si>
  <si>
    <t>Fosse d'arbre pour cépées et fruitiers (6 m3)</t>
  </si>
  <si>
    <t>Fosse pour baliveaux (1m3)</t>
  </si>
  <si>
    <t>Fosse de plantation arbustes et grimpantes (60cm) - 1u/m²</t>
  </si>
  <si>
    <t>Fosse de plantation pour vivaces et graminées (40cm) - 4u/m²</t>
  </si>
  <si>
    <t>Travail de sol en place espaces de prairie et semis de vivaces (10 cm)</t>
  </si>
  <si>
    <t>sous-total terrassement pour plantations</t>
  </si>
  <si>
    <t>Terrassement pour plantations</t>
  </si>
  <si>
    <t>Fraxinus angustifolia</t>
  </si>
  <si>
    <t>Tilia cordata</t>
  </si>
  <si>
    <t>Acer pseudoplatanus</t>
  </si>
  <si>
    <t>Carpinus betulus</t>
  </si>
  <si>
    <t>Acer monspessulanum</t>
  </si>
  <si>
    <t>Fraxinus americana</t>
  </si>
  <si>
    <t>Quercus cerris</t>
  </si>
  <si>
    <t>Prunus avium</t>
  </si>
  <si>
    <t>Ulmus minor</t>
  </si>
  <si>
    <t>Corylus avellana</t>
  </si>
  <si>
    <t>Malus communis</t>
  </si>
  <si>
    <t>Pyrus communis</t>
  </si>
  <si>
    <t>Arbres tiges - Fourniture et plantation 3 fois transplantés MG 16-18</t>
  </si>
  <si>
    <t>Arbres tiges - Fourniture et plantation 3 fois transplantés MG 14-16</t>
  </si>
  <si>
    <t>Ligustrum vulgare</t>
  </si>
  <si>
    <t>Sambucus nigra</t>
  </si>
  <si>
    <t>Crataegus monogyna</t>
  </si>
  <si>
    <t>Frangula alnus</t>
  </si>
  <si>
    <t>Cornus sanguinea</t>
  </si>
  <si>
    <t>Prunus spinosa</t>
  </si>
  <si>
    <t>Rhamnus cathartica</t>
  </si>
  <si>
    <t>Arbutus unedo</t>
  </si>
  <si>
    <t>Adjuga reptans</t>
  </si>
  <si>
    <t>Geranium macrorrhizum</t>
  </si>
  <si>
    <t>Cistus salviifolius</t>
  </si>
  <si>
    <t>Salvia argentea</t>
  </si>
  <si>
    <t>Rosmarinus offinalis</t>
  </si>
  <si>
    <t>Teucrium chamaedrys</t>
  </si>
  <si>
    <t>Vivaces ombre - Fourniture et plantation - C1L/2L (6u/m²)</t>
  </si>
  <si>
    <t>Salvia pratensis</t>
  </si>
  <si>
    <t>Pachyssandra terminalis</t>
  </si>
  <si>
    <t>Grimpantes - C1/2L</t>
  </si>
  <si>
    <t>Hydrangea petiolaris</t>
  </si>
  <si>
    <t>Solanum jasminoides</t>
  </si>
  <si>
    <t>Akebia quinata</t>
  </si>
  <si>
    <t xml:space="preserve">Engazonnement  </t>
  </si>
  <si>
    <t>Semis noue M3
Mélange de graines de type SEDAMIX noues de chez NUNGESSER Semences ou équivalent</t>
  </si>
  <si>
    <t>Semis prairie aride M4
Mélange de graines de type BIO COUV' TERRE PIERRE CONNECT de chez Nova Flore. Ou équivalent</t>
  </si>
  <si>
    <t>sous-total engazonnement</t>
  </si>
  <si>
    <t>sous-total grimpantes</t>
  </si>
  <si>
    <t>sous-total vivaces</t>
  </si>
  <si>
    <t>Vivaces</t>
  </si>
  <si>
    <t>sous-total arbustes</t>
  </si>
  <si>
    <t>sous-total plantations et parachèvement</t>
  </si>
  <si>
    <t>Sol souple y/c structure et assise du revêtement</t>
  </si>
  <si>
    <t>Mobiliers et jeux</t>
  </si>
  <si>
    <t>Jardin d'enfant</t>
  </si>
  <si>
    <t>Cabanes Tipi bois</t>
  </si>
  <si>
    <t>Jeu bois à ressort</t>
  </si>
  <si>
    <t>sous-total revêtement de sol</t>
  </si>
  <si>
    <t>sous-total jardin d'enfant</t>
  </si>
  <si>
    <t>Extérieur / Parking</t>
  </si>
  <si>
    <t>Arceaux vélos</t>
  </si>
  <si>
    <t>sous-total extérieur/parking</t>
  </si>
  <si>
    <t>sous-total Mobiliers et jeux</t>
  </si>
  <si>
    <t>sous-total Garantie reprise et entretient</t>
  </si>
  <si>
    <t>sous-total Travaux préliminaires</t>
  </si>
  <si>
    <t>Prestations Suplémentaires Éventuelles (PSE)</t>
  </si>
  <si>
    <t>Tronc d'arbre en ré-emploi pour banc</t>
  </si>
  <si>
    <t>sous-total PSE</t>
  </si>
  <si>
    <t>TOTAL y compris PSE</t>
  </si>
  <si>
    <t>TOTAL hors pse</t>
  </si>
  <si>
    <t>Prix sous réserve de l'inflation actuelle du coût des matériaux</t>
  </si>
  <si>
    <t>NB : ce chiffrage ne prend pas en compte :</t>
  </si>
  <si>
    <t>Travaux d'abattage et protections des arbres</t>
  </si>
  <si>
    <t>Marquage au sol parking</t>
  </si>
  <si>
    <t>Prunus padus</t>
  </si>
  <si>
    <t>Sorbus aucuparia</t>
  </si>
  <si>
    <t>Euonymus europaeus</t>
  </si>
  <si>
    <t>Lonicera xylosteum</t>
  </si>
  <si>
    <t>Arbustes parvis - fourniture et plantation C40/60L (1u/m²)</t>
  </si>
  <si>
    <t>Pittosporum tobira 'nana'</t>
  </si>
  <si>
    <t>Spireae japonica 'Albiflora'</t>
  </si>
  <si>
    <t xml:space="preserve">Quantitatif MOE
</t>
  </si>
  <si>
    <t>Quantitatif 
entreprise</t>
  </si>
  <si>
    <t>Fruitiers -  Fourniture et plantation en Demi-tige</t>
  </si>
  <si>
    <t>Arbustes</t>
  </si>
  <si>
    <t>Baliveaux - Fourniture et plantation</t>
  </si>
  <si>
    <t>Grands arbustes - fourniture et plantation - C60/80L (1u/m²)</t>
  </si>
  <si>
    <t>Quantitatif MOE</t>
  </si>
  <si>
    <t>Installation, repliement de chantier et signalisation</t>
  </si>
  <si>
    <t>sous-total Débrousaillage, nettoyage et Elagage</t>
  </si>
  <si>
    <t>402.01</t>
  </si>
  <si>
    <t>Réalisation des sols de plantations</t>
  </si>
  <si>
    <t>Substrat de plantation - Terre végétale  (dont volume estimé de TV en réemploi du site)</t>
  </si>
  <si>
    <t>sous-total Réalisation des sols de plantations</t>
  </si>
  <si>
    <t>sous-total substrat de plantation</t>
  </si>
  <si>
    <t>sous-total Paillages, Tuteurages et Accessoires de plantations</t>
  </si>
  <si>
    <t>Tuteurage</t>
  </si>
  <si>
    <t>502.01</t>
  </si>
  <si>
    <t>502.03</t>
  </si>
  <si>
    <t>502.04</t>
  </si>
  <si>
    <t>606.10</t>
  </si>
  <si>
    <t>606.11</t>
  </si>
  <si>
    <t>606.12</t>
  </si>
  <si>
    <t>606.13</t>
  </si>
  <si>
    <t>606.14</t>
  </si>
  <si>
    <t>607.10</t>
  </si>
  <si>
    <t>607.11</t>
  </si>
  <si>
    <t>607.12</t>
  </si>
  <si>
    <t>607.13</t>
  </si>
  <si>
    <t>607.14</t>
  </si>
  <si>
    <t>607.15</t>
  </si>
  <si>
    <t>607.16</t>
  </si>
  <si>
    <t>607.17</t>
  </si>
  <si>
    <t>607.18</t>
  </si>
  <si>
    <t>608.01</t>
  </si>
  <si>
    <t>608.02</t>
  </si>
  <si>
    <t>608.03</t>
  </si>
  <si>
    <t>609.01</t>
  </si>
  <si>
    <t>609.02</t>
  </si>
  <si>
    <t>609.03</t>
  </si>
  <si>
    <t>609.04</t>
  </si>
  <si>
    <t>607.01</t>
  </si>
  <si>
    <t>607.02</t>
  </si>
  <si>
    <t>607.03</t>
  </si>
  <si>
    <t>607.04</t>
  </si>
  <si>
    <t>607.05</t>
  </si>
  <si>
    <t>607.09</t>
  </si>
  <si>
    <t>606.01</t>
  </si>
  <si>
    <t>606.02</t>
  </si>
  <si>
    <t>606.03</t>
  </si>
  <si>
    <t>606.04</t>
  </si>
  <si>
    <t>606.05</t>
  </si>
  <si>
    <t>606.06</t>
  </si>
  <si>
    <t>606.07</t>
  </si>
  <si>
    <t>606.08</t>
  </si>
  <si>
    <t>606.09</t>
  </si>
  <si>
    <t>605.01</t>
  </si>
  <si>
    <t>605.02</t>
  </si>
  <si>
    <t>605.03</t>
  </si>
  <si>
    <t>605.04</t>
  </si>
  <si>
    <t>605.05</t>
  </si>
  <si>
    <t>605.06</t>
  </si>
  <si>
    <t>605.07</t>
  </si>
  <si>
    <t>605.08</t>
  </si>
  <si>
    <t>605.09</t>
  </si>
  <si>
    <t>604.01</t>
  </si>
  <si>
    <t>604.02</t>
  </si>
  <si>
    <t>604.03</t>
  </si>
  <si>
    <t>604.04</t>
  </si>
  <si>
    <t>603.01</t>
  </si>
  <si>
    <t>603.02</t>
  </si>
  <si>
    <t>603.03</t>
  </si>
  <si>
    <t>602.01</t>
  </si>
  <si>
    <t>602.02</t>
  </si>
  <si>
    <t>602.03</t>
  </si>
  <si>
    <t>602.04</t>
  </si>
  <si>
    <t>602.05</t>
  </si>
  <si>
    <t>602.06</t>
  </si>
  <si>
    <t>602.07</t>
  </si>
  <si>
    <t>602.08</t>
  </si>
  <si>
    <t>602.09</t>
  </si>
  <si>
    <t>601.01</t>
  </si>
  <si>
    <t>601.02</t>
  </si>
  <si>
    <t>601.03</t>
  </si>
  <si>
    <t>601.04</t>
  </si>
  <si>
    <t>601.05</t>
  </si>
  <si>
    <t>601.06</t>
  </si>
  <si>
    <t>601.07</t>
  </si>
  <si>
    <t>601.08</t>
  </si>
  <si>
    <t>601.09</t>
  </si>
  <si>
    <t>sous-total baliveaux</t>
  </si>
  <si>
    <t>sous-total arbre tige 16/18</t>
  </si>
  <si>
    <t>sous-total arbre tige 14/16</t>
  </si>
  <si>
    <t>sous-total Fruitiers</t>
  </si>
  <si>
    <t>sous-total cépée 150/200</t>
  </si>
  <si>
    <t>Entretien général des plantations - 1ère année</t>
  </si>
  <si>
    <t>Constat de reprise - Garantie de reprise des Végétaux -  1ère année</t>
  </si>
  <si>
    <t>902.01</t>
  </si>
  <si>
    <t>901.01</t>
  </si>
  <si>
    <t>901.02</t>
  </si>
  <si>
    <t>901.03</t>
  </si>
  <si>
    <t>Ganivelle renforcé H/1,20m</t>
  </si>
  <si>
    <t>sous-total Clôture</t>
  </si>
  <si>
    <t>Tuteurage monopode droit pour les baliveaux et fruitiers en demi-tige</t>
  </si>
  <si>
    <t>Assise béton Jardin enfant</t>
  </si>
  <si>
    <t>Hotels à insectes</t>
  </si>
  <si>
    <t>Nichoirs</t>
  </si>
  <si>
    <t>Petits arbustes- fourniture et plantation - C60/80L (1u/m²)</t>
  </si>
  <si>
    <t>Rondin bois en pas japonais (25u)</t>
  </si>
  <si>
    <t>m2</t>
  </si>
  <si>
    <t>Vivaces soleil/mi-ombre - Fourniture et plantation - C1L/2L (6u/m²)</t>
  </si>
  <si>
    <t>Vivaces soleil/mi-ombre - Fourniture et plantation - Godet de 9cm (6u/m²)</t>
  </si>
  <si>
    <t>TV présente sur site : 1157 m3</t>
  </si>
  <si>
    <t>DPGF lot 17 Aménagements paysagers - Espaces verts</t>
  </si>
  <si>
    <t>Préparation des sols de plantations</t>
  </si>
  <si>
    <t>403.01</t>
  </si>
  <si>
    <t>402.02</t>
  </si>
  <si>
    <t>402.03</t>
  </si>
  <si>
    <t>402.04</t>
  </si>
  <si>
    <t>402.05</t>
  </si>
  <si>
    <t>402.06</t>
  </si>
  <si>
    <t>402.07</t>
  </si>
  <si>
    <t>Tuteurage monopode oblique pour les cépées 200/250</t>
  </si>
  <si>
    <t>Cépées - Fourniture et plantation en 200/250</t>
  </si>
  <si>
    <t>Semi prairie M1
Mélange de graines type PRIMULA de chez NUNGESSER Semences ou équivalent</t>
  </si>
  <si>
    <t>Semis vivaces M2
Mélange de graines de type Aquarel Vivaces connect de chez Nova Flore ou équivalent</t>
  </si>
  <si>
    <t>Jardinière bois pour espace potager (9m²)</t>
  </si>
  <si>
    <t>Bordure metallique pour sol souple</t>
  </si>
  <si>
    <t>Marquage ludique au sol (parvis/jardin enfant et jardin adulte)</t>
  </si>
  <si>
    <t>Potelets de voirie type OZON à gorge de chez INGENIA ou équivalent</t>
  </si>
  <si>
    <t>Banc simple type AREA ou équivalent (parvis Adulte)</t>
  </si>
  <si>
    <t>Panier de basket type Area Harlem (Jardin enfant et adulte)</t>
  </si>
  <si>
    <t>Table et banc enfant type Area Atlantique</t>
  </si>
  <si>
    <t>Chaise longue type Area Atlantique</t>
  </si>
  <si>
    <t>Tables pique-nique type Area Atlantique</t>
  </si>
  <si>
    <t>Fourniture et mise en œuvre d'un sol en sable stabilisé hors boulodrome</t>
  </si>
  <si>
    <t>Débroussaillage, nettoyage et Elagage</t>
  </si>
  <si>
    <t xml:space="preserve">Préparation de chantier </t>
  </si>
  <si>
    <t>Réutilisation de terre végétale yc amendement</t>
  </si>
  <si>
    <t>TRAVAUX DE PLANTATIONS</t>
  </si>
  <si>
    <t>ACCESSOIRES DE PLANTATION</t>
  </si>
  <si>
    <t>Fourniture et mise en place de paillage végétal type mulch fibreux ép. 10cm</t>
  </si>
  <si>
    <t>Fourniture et mise en place ganivelle de protection H/40cm</t>
  </si>
  <si>
    <t>Boulodrome (stabilisé + bastaing bois)</t>
  </si>
  <si>
    <t>902.02</t>
  </si>
  <si>
    <t>902.03</t>
  </si>
  <si>
    <t>902.04</t>
  </si>
  <si>
    <t>Fourniture et mise en place film anti-racinaire</t>
  </si>
  <si>
    <t>Banc  avec dossier type Area Atlantique</t>
  </si>
  <si>
    <t>Tuteurage tripode pour les arbres tiges</t>
  </si>
  <si>
    <t>Mur de soutènement</t>
  </si>
  <si>
    <t>Clôtures</t>
  </si>
  <si>
    <t>Marquage ludique au sol (parvis enfant) - Empreinte de pas</t>
  </si>
  <si>
    <t>Banc avec dossier type Area Atlantique</t>
  </si>
  <si>
    <t>Nom entreprise : XXXX</t>
  </si>
  <si>
    <t>Butte-roue pour les places de parking</t>
  </si>
  <si>
    <t>Clôture périphérique et portails/portillons associés hors ganivelle</t>
  </si>
  <si>
    <t>Clôture habitée jardin enfant / adulte</t>
  </si>
  <si>
    <t>Quai de déchargement</t>
  </si>
  <si>
    <t>Mobilier d'éclairage extérieur y/c massif et raccordement</t>
  </si>
  <si>
    <t>Signalétique extérieure (directionnelle, etc)</t>
  </si>
  <si>
    <t>Nivellement jardin de pluie / noue</t>
  </si>
  <si>
    <t>Clôture/Banc/Pergolas - périphérique du jardin adulte et enfant</t>
  </si>
  <si>
    <t>Habillage coffret gaz en bois</t>
  </si>
  <si>
    <t>Enfant - Mobiliers spécifiques</t>
  </si>
  <si>
    <t>.01</t>
  </si>
  <si>
    <t>.02</t>
  </si>
  <si>
    <t>.03</t>
  </si>
  <si>
    <t>.04</t>
  </si>
  <si>
    <t>.05</t>
  </si>
  <si>
    <t>.06</t>
  </si>
  <si>
    <t>.07</t>
  </si>
  <si>
    <t>.08</t>
  </si>
  <si>
    <t>Enfant - Mobiliers catalogues</t>
  </si>
  <si>
    <t>Adulte - Mobiliers catalogues</t>
  </si>
  <si>
    <t>Mobiliers biodiversités</t>
  </si>
  <si>
    <t>Marquage parvis</t>
  </si>
  <si>
    <t>Habillage coffret</t>
  </si>
  <si>
    <t>MOBILIERS DES JARDINS</t>
  </si>
  <si>
    <t>COMPLEMENTS D'EQUIPEMENTS EXTERIEURS</t>
  </si>
  <si>
    <t>PS3</t>
  </si>
  <si>
    <t>PS4</t>
  </si>
  <si>
    <t>Ind.03</t>
  </si>
  <si>
    <t>N° de pièce : PE 02_PAYSAGE</t>
  </si>
  <si>
    <t>Construction d'un HDJ et CMP/CATTP en psychiatrie générale et pédopsychiatrie aux Sables d'Olonne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</si>
</sst>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 * #,##0.00_ \ [$€-1]_ ;_ * \-#,##0.00\ \ [$€-1]_ ;_ * &quot;-&quot;??_ \ [$€-1]_ ;_ @_ "/>
    <numFmt numFmtId="166" formatCode="#,##0.00\ &quot;€&quot;"/>
    <numFmt numFmtId="167" formatCode="_-* #,##0.00&quot; F&quot;_-;\-* #,##0.00&quot; F&quot;_-;_-* \-??&quot; F&quot;_-;_-@_-"/>
    <numFmt numFmtId="168" formatCode="_-* #,##0.00\ [$€]_-;\-* #,##0.00\ [$€]_-;_-* \-??\ [$€]_-;_-@_-"/>
    <numFmt numFmtId="169" formatCode="@*."/>
    <numFmt numFmtId="170" formatCode="_-* #,##0.00\ [$€-1]_-;\-* #,##0.00\ [$€-1]_-;_-* &quot;-&quot;??\ [$€-1]_-;_-@_-"/>
  </numFmts>
  <fonts count="4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rgb="FF333399"/>
      <name val="Cambria"/>
      <family val="2"/>
      <charset val="1"/>
    </font>
    <font>
      <sz val="10"/>
      <name val="Arial"/>
      <family val="2"/>
      <charset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20"/>
      <color theme="2" tint="-0.749992370372631"/>
      <name val="Calibri"/>
      <family val="2"/>
      <scheme val="minor"/>
    </font>
    <font>
      <b/>
      <sz val="14"/>
      <color theme="2" tint="-0.749992370372631"/>
      <name val="Calibri"/>
      <family val="2"/>
      <scheme val="minor"/>
    </font>
    <font>
      <b/>
      <sz val="9"/>
      <color theme="2" tint="-0.749992370372631"/>
      <name val="Calibri"/>
      <family val="2"/>
      <scheme val="minor"/>
    </font>
    <font>
      <b/>
      <sz val="10"/>
      <color theme="2" tint="-0.749992370372631"/>
      <name val="Calibri"/>
      <family val="2"/>
      <scheme val="minor"/>
    </font>
    <font>
      <b/>
      <i/>
      <sz val="10"/>
      <color theme="2" tint="-0.749992370372631"/>
      <name val="Calibri"/>
      <family val="2"/>
      <scheme val="minor"/>
    </font>
    <font>
      <sz val="9"/>
      <color theme="2" tint="-0.749992370372631"/>
      <name val="Calibri"/>
      <family val="2"/>
      <scheme val="minor"/>
    </font>
    <font>
      <i/>
      <sz val="10"/>
      <color theme="2" tint="-0.749992370372631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sz val="11"/>
      <color rgb="FF076A5F"/>
      <name val="Calibri"/>
      <family val="2"/>
      <scheme val="minor"/>
    </font>
    <font>
      <b/>
      <i/>
      <sz val="10"/>
      <color rgb="FFEA394E"/>
      <name val="Calibri"/>
      <family val="2"/>
      <scheme val="minor"/>
    </font>
    <font>
      <b/>
      <sz val="10"/>
      <color rgb="FFEA394E"/>
      <name val="Calibri"/>
      <family val="2"/>
      <scheme val="minor"/>
    </font>
    <font>
      <b/>
      <sz val="12"/>
      <color rgb="FFEA394E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2"/>
      <color theme="2" tint="-0.749992370372631"/>
      <name val="Calibri"/>
      <family val="2"/>
      <scheme val="minor"/>
    </font>
    <font>
      <sz val="12"/>
      <color theme="2" tint="-0.74999237037263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DEE7E5"/>
        <bgColor indexed="64"/>
      </patternFill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42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4DE"/>
        <bgColor indexed="64"/>
      </patternFill>
    </fill>
    <fill>
      <patternFill patternType="solid">
        <fgColor rgb="FFFF75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thin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0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7" fontId="5" fillId="0" borderId="0" applyBorder="0" applyProtection="0"/>
    <xf numFmtId="0" fontId="4" fillId="0" borderId="0" applyBorder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16" borderId="6" applyNumberFormat="0" applyAlignment="0" applyProtection="0"/>
    <xf numFmtId="0" fontId="8" fillId="0" borderId="7" applyNumberFormat="0" applyFill="0" applyAlignment="0" applyProtection="0"/>
    <xf numFmtId="0" fontId="3" fillId="5" borderId="8" applyNumberFormat="0" applyAlignment="0" applyProtection="0"/>
    <xf numFmtId="0" fontId="10" fillId="8" borderId="6" applyNumberFormat="0" applyAlignment="0" applyProtection="0"/>
    <xf numFmtId="168" fontId="3" fillId="0" borderId="0" applyFill="0" applyBorder="0" applyAlignment="0" applyProtection="0"/>
    <xf numFmtId="0" fontId="11" fillId="17" borderId="0" applyNumberFormat="0" applyBorder="0" applyAlignment="0" applyProtection="0"/>
    <xf numFmtId="167" fontId="3" fillId="0" borderId="0" applyFill="0" applyBorder="0" applyAlignment="0" applyProtection="0"/>
    <xf numFmtId="0" fontId="12" fillId="8" borderId="0" applyNumberFormat="0" applyBorder="0" applyAlignment="0" applyProtection="0"/>
    <xf numFmtId="0" fontId="13" fillId="7" borderId="0" applyNumberFormat="0" applyBorder="0" applyAlignment="0" applyProtection="0"/>
    <xf numFmtId="0" fontId="14" fillId="16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8" borderId="13" applyNumberFormat="0" applyAlignment="0" applyProtection="0"/>
    <xf numFmtId="0" fontId="5" fillId="0" borderId="0"/>
    <xf numFmtId="168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16" borderId="6" applyNumberFormat="0" applyAlignment="0" applyProtection="0"/>
    <xf numFmtId="0" fontId="3" fillId="5" borderId="8" applyNumberFormat="0" applyAlignment="0" applyProtection="0"/>
    <xf numFmtId="0" fontId="10" fillId="8" borderId="6" applyNumberFormat="0" applyAlignment="0" applyProtection="0"/>
    <xf numFmtId="0" fontId="14" fillId="16" borderId="9" applyNumberFormat="0" applyAlignment="0" applyProtection="0"/>
    <xf numFmtId="0" fontId="20" fillId="0" borderId="12" applyNumberFormat="0" applyFill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8">
    <xf numFmtId="0" fontId="0" fillId="0" borderId="0" xfId="0"/>
    <xf numFmtId="0" fontId="22" fillId="0" borderId="0" xfId="0" applyFont="1" applyAlignment="1">
      <alignment horizontal="left" vertical="top"/>
    </xf>
    <xf numFmtId="164" fontId="22" fillId="0" borderId="0" xfId="1" applyFont="1" applyFill="1" applyBorder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23" fillId="0" borderId="0" xfId="0" applyFont="1" applyAlignment="1">
      <alignment vertical="top"/>
    </xf>
    <xf numFmtId="0" fontId="24" fillId="0" borderId="0" xfId="0" applyFont="1" applyAlignment="1">
      <alignment vertical="top"/>
    </xf>
    <xf numFmtId="2" fontId="23" fillId="0" borderId="0" xfId="0" applyNumberFormat="1" applyFont="1" applyAlignment="1">
      <alignment horizontal="center" vertical="top"/>
    </xf>
    <xf numFmtId="0" fontId="29" fillId="0" borderId="0" xfId="0" applyFont="1" applyAlignment="1">
      <alignment horizontal="left" vertical="top"/>
    </xf>
    <xf numFmtId="169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right" vertical="top"/>
    </xf>
    <xf numFmtId="0" fontId="23" fillId="2" borderId="0" xfId="0" applyFont="1" applyFill="1" applyAlignment="1">
      <alignment vertical="top"/>
    </xf>
    <xf numFmtId="0" fontId="23" fillId="0" borderId="0" xfId="0" applyFont="1" applyAlignment="1">
      <alignment horizontal="left" vertical="top"/>
    </xf>
    <xf numFmtId="0" fontId="30" fillId="0" borderId="5" xfId="0" applyFont="1" applyBorder="1" applyAlignment="1">
      <alignment horizontal="left" vertical="top"/>
    </xf>
    <xf numFmtId="164" fontId="22" fillId="0" borderId="5" xfId="1" applyFont="1" applyFill="1" applyBorder="1" applyAlignment="1">
      <alignment horizontal="right" vertical="top"/>
    </xf>
    <xf numFmtId="0" fontId="22" fillId="0" borderId="5" xfId="0" applyFont="1" applyBorder="1" applyAlignment="1">
      <alignment horizontal="left" vertical="top"/>
    </xf>
    <xf numFmtId="165" fontId="27" fillId="0" borderId="5" xfId="0" applyNumberFormat="1" applyFont="1" applyBorder="1" applyAlignment="1">
      <alignment horizontal="right" vertical="top"/>
    </xf>
    <xf numFmtId="164" fontId="22" fillId="0" borderId="0" xfId="1" applyFont="1" applyFill="1" applyBorder="1" applyAlignment="1">
      <alignment horizontal="right" vertical="top"/>
    </xf>
    <xf numFmtId="165" fontId="27" fillId="0" borderId="0" xfId="0" applyNumberFormat="1" applyFont="1" applyAlignment="1">
      <alignment horizontal="right" vertical="top"/>
    </xf>
    <xf numFmtId="0" fontId="31" fillId="0" borderId="0" xfId="0" applyFont="1" applyAlignment="1">
      <alignment horizontal="center" vertical="top"/>
    </xf>
    <xf numFmtId="164" fontId="23" fillId="0" borderId="0" xfId="1" applyFont="1" applyFill="1" applyBorder="1" applyAlignment="1">
      <alignment vertical="top"/>
    </xf>
    <xf numFmtId="0" fontId="26" fillId="0" borderId="4" xfId="0" applyFont="1" applyBorder="1" applyAlignment="1">
      <alignment horizontal="left" vertical="top"/>
    </xf>
    <xf numFmtId="0" fontId="27" fillId="0" borderId="4" xfId="0" applyFont="1" applyBorder="1" applyAlignment="1">
      <alignment horizontal="left" vertical="top" wrapText="1"/>
    </xf>
    <xf numFmtId="165" fontId="22" fillId="0" borderId="4" xfId="0" applyNumberFormat="1" applyFont="1" applyBorder="1" applyAlignment="1">
      <alignment horizontal="right" vertical="top"/>
    </xf>
    <xf numFmtId="164" fontId="22" fillId="0" borderId="4" xfId="1" applyFont="1" applyFill="1" applyBorder="1" applyAlignment="1">
      <alignment horizontal="center" vertical="top"/>
    </xf>
    <xf numFmtId="0" fontId="22" fillId="0" borderId="4" xfId="0" applyFont="1" applyBorder="1" applyAlignment="1">
      <alignment horizontal="center" vertical="top"/>
    </xf>
    <xf numFmtId="0" fontId="22" fillId="0" borderId="0" xfId="0" applyFont="1" applyAlignment="1">
      <alignment horizontal="left" vertical="top" wrapText="1"/>
    </xf>
    <xf numFmtId="166" fontId="27" fillId="0" borderId="0" xfId="0" applyNumberFormat="1" applyFont="1" applyAlignment="1">
      <alignment vertical="top"/>
    </xf>
    <xf numFmtId="166" fontId="23" fillId="0" borderId="0" xfId="0" applyNumberFormat="1" applyFont="1" applyAlignment="1">
      <alignment vertical="top"/>
    </xf>
    <xf numFmtId="0" fontId="26" fillId="2" borderId="0" xfId="0" applyFont="1" applyFill="1" applyAlignment="1">
      <alignment horizontal="left" vertical="top"/>
    </xf>
    <xf numFmtId="0" fontId="27" fillId="2" borderId="0" xfId="0" applyFont="1" applyFill="1" applyAlignment="1">
      <alignment horizontal="center" vertical="top"/>
    </xf>
    <xf numFmtId="164" fontId="26" fillId="2" borderId="0" xfId="1" applyFont="1" applyFill="1" applyBorder="1" applyAlignment="1">
      <alignment horizontal="center" vertical="top" wrapText="1"/>
    </xf>
    <xf numFmtId="0" fontId="26" fillId="2" borderId="0" xfId="0" applyFont="1" applyFill="1" applyAlignment="1">
      <alignment horizontal="center" vertical="top"/>
    </xf>
    <xf numFmtId="0" fontId="28" fillId="2" borderId="0" xfId="0" applyFont="1" applyFill="1" applyAlignment="1">
      <alignment horizontal="left" vertical="top"/>
    </xf>
    <xf numFmtId="0" fontId="22" fillId="2" borderId="0" xfId="0" applyFont="1" applyFill="1" applyAlignment="1">
      <alignment vertical="top"/>
    </xf>
    <xf numFmtId="164" fontId="23" fillId="2" borderId="0" xfId="1" applyFont="1" applyFill="1" applyBorder="1" applyAlignment="1">
      <alignment horizontal="center" vertical="top"/>
    </xf>
    <xf numFmtId="2" fontId="23" fillId="2" borderId="0" xfId="0" applyNumberFormat="1" applyFont="1" applyFill="1" applyAlignment="1">
      <alignment horizontal="center" vertical="top"/>
    </xf>
    <xf numFmtId="0" fontId="23" fillId="2" borderId="0" xfId="0" applyFont="1" applyFill="1" applyAlignment="1">
      <alignment horizontal="center" vertical="top"/>
    </xf>
    <xf numFmtId="164" fontId="23" fillId="2" borderId="0" xfId="1" applyFont="1" applyFill="1" applyBorder="1" applyAlignment="1">
      <alignment vertical="top"/>
    </xf>
    <xf numFmtId="0" fontId="30" fillId="0" borderId="5" xfId="0" applyFont="1" applyBorder="1" applyAlignment="1">
      <alignment horizontal="left"/>
    </xf>
    <xf numFmtId="164" fontId="22" fillId="0" borderId="5" xfId="1" applyFont="1" applyFill="1" applyBorder="1" applyAlignment="1">
      <alignment horizontal="right"/>
    </xf>
    <xf numFmtId="0" fontId="22" fillId="0" borderId="5" xfId="0" applyFont="1" applyBorder="1" applyAlignment="1">
      <alignment horizontal="left"/>
    </xf>
    <xf numFmtId="165" fontId="27" fillId="0" borderId="5" xfId="0" applyNumberFormat="1" applyFont="1" applyBorder="1" applyAlignment="1">
      <alignment horizontal="right"/>
    </xf>
    <xf numFmtId="164" fontId="22" fillId="19" borderId="0" xfId="1" applyFont="1" applyFill="1" applyBorder="1" applyAlignment="1">
      <alignment horizontal="center" vertical="top"/>
    </xf>
    <xf numFmtId="0" fontId="30" fillId="0" borderId="0" xfId="0" applyFont="1" applyAlignment="1">
      <alignment horizontal="left" vertical="top"/>
    </xf>
    <xf numFmtId="0" fontId="30" fillId="0" borderId="0" xfId="0" applyFont="1" applyAlignment="1">
      <alignment horizontal="left"/>
    </xf>
    <xf numFmtId="164" fontId="22" fillId="0" borderId="0" xfId="1" applyFont="1" applyFill="1" applyBorder="1" applyAlignment="1">
      <alignment horizontal="right"/>
    </xf>
    <xf numFmtId="0" fontId="22" fillId="0" borderId="0" xfId="0" applyFont="1" applyAlignment="1">
      <alignment horizontal="left"/>
    </xf>
    <xf numFmtId="165" fontId="27" fillId="0" borderId="0" xfId="0" applyNumberFormat="1" applyFont="1" applyAlignment="1">
      <alignment horizontal="right"/>
    </xf>
    <xf numFmtId="0" fontId="26" fillId="20" borderId="0" xfId="0" applyFont="1" applyFill="1" applyAlignment="1">
      <alignment horizontal="left" vertical="top"/>
    </xf>
    <xf numFmtId="0" fontId="28" fillId="20" borderId="0" xfId="0" applyFont="1" applyFill="1" applyAlignment="1">
      <alignment horizontal="left" vertical="top"/>
    </xf>
    <xf numFmtId="0" fontId="22" fillId="20" borderId="0" xfId="0" applyFont="1" applyFill="1" applyAlignment="1">
      <alignment vertical="top"/>
    </xf>
    <xf numFmtId="164" fontId="23" fillId="20" borderId="0" xfId="1" applyFont="1" applyFill="1" applyBorder="1" applyAlignment="1">
      <alignment horizontal="center" vertical="top"/>
    </xf>
    <xf numFmtId="2" fontId="23" fillId="20" borderId="0" xfId="0" applyNumberFormat="1" applyFont="1" applyFill="1" applyAlignment="1">
      <alignment horizontal="center" vertical="top"/>
    </xf>
    <xf numFmtId="0" fontId="27" fillId="0" borderId="0" xfId="0" applyFont="1" applyAlignment="1">
      <alignment horizontal="left" wrapText="1"/>
    </xf>
    <xf numFmtId="0" fontId="32" fillId="0" borderId="0" xfId="0" applyFont="1" applyAlignment="1">
      <alignment vertical="top"/>
    </xf>
    <xf numFmtId="0" fontId="26" fillId="0" borderId="0" xfId="0" applyFont="1" applyAlignment="1">
      <alignment horizontal="left"/>
    </xf>
    <xf numFmtId="165" fontId="27" fillId="0" borderId="16" xfId="0" applyNumberFormat="1" applyFont="1" applyBorder="1" applyAlignment="1">
      <alignment horizontal="right"/>
    </xf>
    <xf numFmtId="0" fontId="23" fillId="2" borderId="17" xfId="0" applyFont="1" applyFill="1" applyBorder="1" applyAlignment="1">
      <alignment horizontal="left" vertical="top"/>
    </xf>
    <xf numFmtId="0" fontId="28" fillId="2" borderId="18" xfId="0" applyFont="1" applyFill="1" applyBorder="1" applyAlignment="1">
      <alignment horizontal="left" vertical="top"/>
    </xf>
    <xf numFmtId="164" fontId="22" fillId="2" borderId="18" xfId="1" applyFont="1" applyFill="1" applyBorder="1" applyAlignment="1">
      <alignment horizontal="right" vertical="top"/>
    </xf>
    <xf numFmtId="164" fontId="27" fillId="2" borderId="18" xfId="1" applyFont="1" applyFill="1" applyBorder="1" applyAlignment="1">
      <alignment horizontal="right" vertical="top"/>
    </xf>
    <xf numFmtId="0" fontId="27" fillId="2" borderId="18" xfId="0" applyFont="1" applyFill="1" applyBorder="1" applyAlignment="1">
      <alignment horizontal="left" vertical="top"/>
    </xf>
    <xf numFmtId="166" fontId="27" fillId="2" borderId="19" xfId="0" applyNumberFormat="1" applyFont="1" applyFill="1" applyBorder="1" applyAlignment="1">
      <alignment vertical="top"/>
    </xf>
    <xf numFmtId="0" fontId="22" fillId="2" borderId="20" xfId="0" applyFont="1" applyFill="1" applyBorder="1" applyAlignment="1">
      <alignment horizontal="left" vertical="top"/>
    </xf>
    <xf numFmtId="0" fontId="28" fillId="2" borderId="21" xfId="0" applyFont="1" applyFill="1" applyBorder="1" applyAlignment="1">
      <alignment horizontal="left" vertical="top"/>
    </xf>
    <xf numFmtId="164" fontId="23" fillId="2" borderId="21" xfId="1" applyFont="1" applyFill="1" applyBorder="1" applyAlignment="1">
      <alignment vertical="top"/>
    </xf>
    <xf numFmtId="164" fontId="27" fillId="2" borderId="21" xfId="1" applyFont="1" applyFill="1" applyBorder="1" applyAlignment="1">
      <alignment horizontal="right" vertical="top"/>
    </xf>
    <xf numFmtId="0" fontId="27" fillId="2" borderId="21" xfId="0" applyFont="1" applyFill="1" applyBorder="1" applyAlignment="1">
      <alignment vertical="top"/>
    </xf>
    <xf numFmtId="166" fontId="27" fillId="2" borderId="22" xfId="0" applyNumberFormat="1" applyFont="1" applyFill="1" applyBorder="1" applyAlignment="1">
      <alignment vertical="top"/>
    </xf>
    <xf numFmtId="0" fontId="23" fillId="21" borderId="0" xfId="0" applyFont="1" applyFill="1" applyAlignment="1">
      <alignment horizontal="left" vertical="top"/>
    </xf>
    <xf numFmtId="164" fontId="26" fillId="21" borderId="0" xfId="1" applyFont="1" applyFill="1" applyBorder="1" applyAlignment="1">
      <alignment horizontal="center" vertical="top" wrapText="1"/>
    </xf>
    <xf numFmtId="0" fontId="26" fillId="21" borderId="0" xfId="0" applyFont="1" applyFill="1" applyAlignment="1">
      <alignment horizontal="center" vertical="top"/>
    </xf>
    <xf numFmtId="0" fontId="26" fillId="21" borderId="0" xfId="0" applyFont="1" applyFill="1" applyAlignment="1">
      <alignment horizontal="left" vertical="top"/>
    </xf>
    <xf numFmtId="0" fontId="28" fillId="21" borderId="0" xfId="0" applyFont="1" applyFill="1" applyAlignment="1">
      <alignment horizontal="left" vertical="top"/>
    </xf>
    <xf numFmtId="164" fontId="23" fillId="21" borderId="0" xfId="1" applyFont="1" applyFill="1" applyBorder="1" applyAlignment="1">
      <alignment horizontal="center" vertical="top"/>
    </xf>
    <xf numFmtId="0" fontId="23" fillId="21" borderId="0" xfId="0" applyFont="1" applyFill="1" applyAlignment="1">
      <alignment horizontal="center" vertical="top"/>
    </xf>
    <xf numFmtId="0" fontId="23" fillId="21" borderId="0" xfId="0" applyFont="1" applyFill="1" applyAlignment="1">
      <alignment vertical="top"/>
    </xf>
    <xf numFmtId="0" fontId="23" fillId="21" borderId="17" xfId="0" applyFont="1" applyFill="1" applyBorder="1" applyAlignment="1">
      <alignment horizontal="left" vertical="top"/>
    </xf>
    <xf numFmtId="0" fontId="28" fillId="21" borderId="18" xfId="0" applyFont="1" applyFill="1" applyBorder="1" applyAlignment="1">
      <alignment horizontal="left" vertical="top"/>
    </xf>
    <xf numFmtId="164" fontId="22" fillId="21" borderId="18" xfId="1" applyFont="1" applyFill="1" applyBorder="1" applyAlignment="1">
      <alignment horizontal="right" vertical="top"/>
    </xf>
    <xf numFmtId="164" fontId="27" fillId="21" borderId="18" xfId="1" applyFont="1" applyFill="1" applyBorder="1" applyAlignment="1">
      <alignment horizontal="right" vertical="top"/>
    </xf>
    <xf numFmtId="0" fontId="27" fillId="21" borderId="18" xfId="0" applyFont="1" applyFill="1" applyBorder="1" applyAlignment="1">
      <alignment horizontal="left" vertical="top"/>
    </xf>
    <xf numFmtId="166" fontId="27" fillId="21" borderId="19" xfId="0" applyNumberFormat="1" applyFont="1" applyFill="1" applyBorder="1" applyAlignment="1">
      <alignment vertical="top"/>
    </xf>
    <xf numFmtId="0" fontId="22" fillId="21" borderId="20" xfId="0" applyFont="1" applyFill="1" applyBorder="1" applyAlignment="1">
      <alignment horizontal="left" vertical="top"/>
    </xf>
    <xf numFmtId="0" fontId="28" fillId="21" borderId="21" xfId="0" applyFont="1" applyFill="1" applyBorder="1" applyAlignment="1">
      <alignment horizontal="left" vertical="top"/>
    </xf>
    <xf numFmtId="164" fontId="23" fillId="21" borderId="21" xfId="1" applyFont="1" applyFill="1" applyBorder="1" applyAlignment="1">
      <alignment vertical="top"/>
    </xf>
    <xf numFmtId="164" fontId="27" fillId="21" borderId="21" xfId="1" applyFont="1" applyFill="1" applyBorder="1" applyAlignment="1">
      <alignment horizontal="right" vertical="top"/>
    </xf>
    <xf numFmtId="0" fontId="27" fillId="21" borderId="21" xfId="0" applyFont="1" applyFill="1" applyBorder="1" applyAlignment="1">
      <alignment vertical="top"/>
    </xf>
    <xf numFmtId="166" fontId="27" fillId="21" borderId="22" xfId="0" applyNumberFormat="1" applyFont="1" applyFill="1" applyBorder="1" applyAlignment="1">
      <alignment vertical="top"/>
    </xf>
    <xf numFmtId="164" fontId="26" fillId="0" borderId="0" xfId="1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top"/>
    </xf>
    <xf numFmtId="0" fontId="33" fillId="0" borderId="0" xfId="0" applyFont="1"/>
    <xf numFmtId="0" fontId="34" fillId="0" borderId="0" xfId="0" applyFont="1"/>
    <xf numFmtId="0" fontId="35" fillId="0" borderId="0" xfId="0" applyFont="1"/>
    <xf numFmtId="164" fontId="26" fillId="0" borderId="0" xfId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top" wrapText="1"/>
    </xf>
    <xf numFmtId="0" fontId="23" fillId="0" borderId="0" xfId="0" applyFont="1" applyAlignment="1">
      <alignment vertical="center"/>
    </xf>
    <xf numFmtId="0" fontId="26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right"/>
    </xf>
    <xf numFmtId="0" fontId="32" fillId="22" borderId="0" xfId="0" applyFont="1" applyFill="1" applyAlignment="1">
      <alignment vertical="top"/>
    </xf>
    <xf numFmtId="0" fontId="36" fillId="0" borderId="0" xfId="0" applyFont="1" applyAlignment="1">
      <alignment vertical="top"/>
    </xf>
    <xf numFmtId="166" fontId="36" fillId="0" borderId="0" xfId="0" applyNumberFormat="1" applyFont="1" applyAlignment="1">
      <alignment vertical="top"/>
    </xf>
    <xf numFmtId="44" fontId="36" fillId="0" borderId="0" xfId="59" applyFont="1" applyAlignment="1">
      <alignment vertical="top"/>
    </xf>
    <xf numFmtId="166" fontId="32" fillId="0" borderId="0" xfId="0" applyNumberFormat="1" applyFont="1" applyAlignment="1">
      <alignment vertical="top"/>
    </xf>
    <xf numFmtId="170" fontId="32" fillId="0" borderId="0" xfId="0" applyNumberFormat="1" applyFont="1" applyAlignment="1">
      <alignment vertical="top"/>
    </xf>
    <xf numFmtId="2" fontId="36" fillId="0" borderId="0" xfId="0" applyNumberFormat="1" applyFont="1" applyAlignment="1">
      <alignment horizontal="center" vertical="top"/>
    </xf>
    <xf numFmtId="165" fontId="37" fillId="0" borderId="0" xfId="0" applyNumberFormat="1" applyFont="1" applyAlignment="1">
      <alignment horizontal="right" vertical="top"/>
    </xf>
    <xf numFmtId="170" fontId="23" fillId="0" borderId="0" xfId="0" applyNumberFormat="1" applyFont="1" applyAlignment="1">
      <alignment vertical="top"/>
    </xf>
    <xf numFmtId="0" fontId="25" fillId="0" borderId="0" xfId="0" applyFont="1" applyAlignment="1">
      <alignment horizontal="center" vertical="top"/>
    </xf>
    <xf numFmtId="0" fontId="31" fillId="21" borderId="0" xfId="0" applyFont="1" applyFill="1" applyAlignment="1">
      <alignment horizontal="left" vertical="top"/>
    </xf>
    <xf numFmtId="0" fontId="38" fillId="21" borderId="0" xfId="0" applyFont="1" applyFill="1" applyAlignment="1">
      <alignment horizontal="left" vertical="top"/>
    </xf>
    <xf numFmtId="164" fontId="39" fillId="21" borderId="0" xfId="1" applyFont="1" applyFill="1" applyBorder="1" applyAlignment="1">
      <alignment horizontal="center" vertical="top"/>
    </xf>
    <xf numFmtId="0" fontId="39" fillId="21" borderId="0" xfId="0" applyFont="1" applyFill="1" applyAlignment="1">
      <alignment horizontal="center" vertical="top"/>
    </xf>
    <xf numFmtId="0" fontId="39" fillId="21" borderId="0" xfId="0" applyFont="1" applyFill="1" applyAlignment="1">
      <alignment vertical="top"/>
    </xf>
    <xf numFmtId="14" fontId="22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center" vertical="top"/>
    </xf>
    <xf numFmtId="2" fontId="25" fillId="2" borderId="1" xfId="0" applyNumberFormat="1" applyFont="1" applyFill="1" applyBorder="1" applyAlignment="1">
      <alignment horizontal="center" vertical="center"/>
    </xf>
    <xf numFmtId="2" fontId="25" fillId="2" borderId="2" xfId="0" applyNumberFormat="1" applyFont="1" applyFill="1" applyBorder="1" applyAlignment="1">
      <alignment horizontal="center" vertical="center"/>
    </xf>
    <xf numFmtId="2" fontId="25" fillId="2" borderId="3" xfId="0" applyNumberFormat="1" applyFont="1" applyFill="1" applyBorder="1" applyAlignment="1">
      <alignment horizontal="center" vertical="center"/>
    </xf>
    <xf numFmtId="0" fontId="28" fillId="0" borderId="14" xfId="0" applyFont="1" applyBorder="1" applyAlignment="1">
      <alignment horizontal="right"/>
    </xf>
    <xf numFmtId="0" fontId="28" fillId="0" borderId="15" xfId="0" applyFont="1" applyBorder="1" applyAlignment="1">
      <alignment horizontal="right"/>
    </xf>
    <xf numFmtId="0" fontId="23" fillId="0" borderId="5" xfId="0" applyFont="1" applyBorder="1" applyAlignment="1">
      <alignment horizontal="left" vertical="center"/>
    </xf>
    <xf numFmtId="2" fontId="25" fillId="21" borderId="1" xfId="0" applyNumberFormat="1" applyFont="1" applyFill="1" applyBorder="1" applyAlignment="1">
      <alignment horizontal="center" vertical="center"/>
    </xf>
    <xf numFmtId="2" fontId="25" fillId="21" borderId="2" xfId="0" applyNumberFormat="1" applyFont="1" applyFill="1" applyBorder="1" applyAlignment="1">
      <alignment horizontal="center" vertical="center"/>
    </xf>
    <xf numFmtId="2" fontId="25" fillId="21" borderId="3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</cellXfs>
  <cellStyles count="60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alcul 2 2" xfId="52"/>
    <cellStyle name="Cellule liée 2" xfId="31"/>
    <cellStyle name="Commentaire 2" xfId="32"/>
    <cellStyle name="Commentaire 2 2" xfId="53"/>
    <cellStyle name="Entrée 2" xfId="33"/>
    <cellStyle name="Entrée 2 2" xfId="54"/>
    <cellStyle name="Euro" xfId="34"/>
    <cellStyle name="Insatisfaisant 2" xfId="35"/>
    <cellStyle name="Milliers" xfId="1" builtinId="3"/>
    <cellStyle name="Milliers 2" xfId="50"/>
    <cellStyle name="Milliers 2 2" xfId="57"/>
    <cellStyle name="Monétaire" xfId="59" builtinId="4"/>
    <cellStyle name="Monétaire 2" xfId="36"/>
    <cellStyle name="Monétaire 3" xfId="51"/>
    <cellStyle name="Monétaire 3 2" xfId="58"/>
    <cellStyle name="Monétaire 4" xfId="3"/>
    <cellStyle name="Neutre 2" xfId="37"/>
    <cellStyle name="Normal" xfId="0" builtinId="0"/>
    <cellStyle name="Normal 2" xfId="48"/>
    <cellStyle name="Normal 3" xfId="2"/>
    <cellStyle name="Satisfaisant 2" xfId="38"/>
    <cellStyle name="Sortie 2" xfId="39"/>
    <cellStyle name="Sortie 2 2" xfId="55"/>
    <cellStyle name="TableStyleLight1" xfId="49"/>
    <cellStyle name="Texte explicatif 2" xfId="40"/>
    <cellStyle name="Texte explicatif 3" xfId="4"/>
    <cellStyle name="Titre 1" xfId="41"/>
    <cellStyle name="Titre 1 2" xfId="42"/>
    <cellStyle name="Titre 2 2" xfId="43"/>
    <cellStyle name="Titre 3 2" xfId="44"/>
    <cellStyle name="Titre 4 2" xfId="45"/>
    <cellStyle name="Total 2" xfId="46"/>
    <cellStyle name="Total 2 2" xfId="56"/>
    <cellStyle name="Vérification 2" xfId="47"/>
  </cellStyles>
  <dxfs count="0"/>
  <tableStyles count="0" defaultTableStyle="TableStyleMedium2" defaultPivotStyle="PivotStyleLight16"/>
  <colors>
    <mruColors>
      <color rgb="FFFF7593"/>
      <color rgb="FFEA394E"/>
      <color rgb="FFFFF4DE"/>
      <color rgb="FF076A5F"/>
      <color rgb="FFFF0035"/>
      <color rgb="FFF2F0E7"/>
      <color rgb="FFDEE7E5"/>
      <color rgb="FFA5C5CE"/>
      <color rgb="FF8BBE4E"/>
      <color rgb="FF3760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4"/>
  <sheetViews>
    <sheetView showGridLines="0" tabSelected="1" view="pageBreakPreview" zoomScale="98" zoomScaleNormal="100" zoomScaleSheetLayoutView="98" workbookViewId="0">
      <selection activeCell="B5" sqref="B5:H5"/>
    </sheetView>
  </sheetViews>
  <sheetFormatPr baseColWidth="10" defaultRowHeight="21" customHeight="1" x14ac:dyDescent="0.25"/>
  <cols>
    <col min="1" max="1" width="11.42578125" style="4"/>
    <col min="2" max="2" width="8.7109375" style="11" bestFit="1" customWidth="1"/>
    <col min="3" max="3" width="62.7109375" style="11" customWidth="1"/>
    <col min="4" max="4" width="11.5703125" style="19" customWidth="1"/>
    <col min="5" max="6" width="12.28515625" style="19" customWidth="1"/>
    <col min="7" max="7" width="3.85546875" style="4" bestFit="1" customWidth="1"/>
    <col min="8" max="8" width="12.42578125" style="4" bestFit="1" customWidth="1"/>
    <col min="9" max="9" width="3.7109375" style="4" customWidth="1"/>
    <col min="10" max="11" width="16.42578125" style="4" customWidth="1"/>
    <col min="12" max="12" width="14.85546875" style="54" customWidth="1"/>
    <col min="13" max="13" width="39.5703125" style="4" customWidth="1"/>
    <col min="14" max="14" width="11.42578125" style="4"/>
    <col min="15" max="15" width="18.42578125" style="4" customWidth="1"/>
    <col min="16" max="16" width="11.42578125" style="4" customWidth="1"/>
    <col min="17" max="16384" width="11.42578125" style="4"/>
  </cols>
  <sheetData>
    <row r="1" spans="2:13" ht="21" customHeight="1" x14ac:dyDescent="0.25">
      <c r="B1" s="1" t="s">
        <v>21</v>
      </c>
      <c r="C1" s="1"/>
      <c r="D1" s="2"/>
      <c r="E1" s="2"/>
      <c r="F1" s="2"/>
      <c r="G1" s="3"/>
    </row>
    <row r="2" spans="2:13" ht="21" customHeight="1" x14ac:dyDescent="0.25">
      <c r="B2" s="1" t="s">
        <v>0</v>
      </c>
      <c r="C2" s="5"/>
      <c r="D2" s="2"/>
      <c r="E2" s="2"/>
      <c r="F2" s="2"/>
      <c r="G2" s="3"/>
    </row>
    <row r="3" spans="2:13" ht="21" customHeight="1" x14ac:dyDescent="0.25">
      <c r="B3" s="116">
        <v>46041</v>
      </c>
      <c r="C3" s="116"/>
      <c r="D3" s="2"/>
      <c r="E3" s="2"/>
      <c r="F3" s="2"/>
      <c r="G3" s="3"/>
    </row>
    <row r="4" spans="2:13" ht="21" customHeight="1" x14ac:dyDescent="0.25">
      <c r="B4" s="118" t="s">
        <v>294</v>
      </c>
      <c r="C4" s="119"/>
      <c r="D4" s="119"/>
      <c r="E4" s="119"/>
      <c r="F4" s="119"/>
      <c r="G4" s="119"/>
      <c r="H4" s="120"/>
      <c r="L4" s="102"/>
    </row>
    <row r="5" spans="2:13" ht="21" customHeight="1" x14ac:dyDescent="0.25">
      <c r="B5" s="117" t="s">
        <v>223</v>
      </c>
      <c r="C5" s="117"/>
      <c r="D5" s="117"/>
      <c r="E5" s="117"/>
      <c r="F5" s="117"/>
      <c r="G5" s="117"/>
      <c r="H5" s="117"/>
    </row>
    <row r="6" spans="2:13" ht="21" customHeight="1" x14ac:dyDescent="0.25">
      <c r="B6" s="123" t="s">
        <v>293</v>
      </c>
      <c r="C6" s="123"/>
      <c r="D6" s="110"/>
      <c r="E6" s="110"/>
      <c r="F6" s="110"/>
      <c r="G6" s="110"/>
      <c r="H6" s="123" t="s">
        <v>292</v>
      </c>
      <c r="I6" s="123"/>
    </row>
    <row r="7" spans="2:13" ht="19.5" customHeight="1" x14ac:dyDescent="0.25">
      <c r="B7" s="118" t="s">
        <v>264</v>
      </c>
      <c r="C7" s="119"/>
      <c r="D7" s="119"/>
      <c r="E7" s="119"/>
      <c r="F7" s="119"/>
      <c r="G7" s="119"/>
      <c r="H7" s="120"/>
      <c r="I7" s="6"/>
      <c r="J7" s="6"/>
      <c r="K7" s="6"/>
    </row>
    <row r="8" spans="2:13" ht="24" x14ac:dyDescent="0.25">
      <c r="B8" s="28" t="s">
        <v>23</v>
      </c>
      <c r="C8" s="28" t="s">
        <v>9</v>
      </c>
      <c r="D8" s="30" t="s">
        <v>117</v>
      </c>
      <c r="E8" s="30" t="s">
        <v>14</v>
      </c>
      <c r="F8" s="29" t="s">
        <v>4</v>
      </c>
      <c r="G8" s="31" t="s">
        <v>3</v>
      </c>
      <c r="H8" s="31" t="s">
        <v>5</v>
      </c>
      <c r="I8" s="6"/>
      <c r="J8" s="107"/>
      <c r="K8" s="107"/>
    </row>
    <row r="9" spans="2:13" ht="21" customHeight="1" x14ac:dyDescent="0.25">
      <c r="B9" s="28">
        <v>200</v>
      </c>
      <c r="C9" s="32" t="s">
        <v>247</v>
      </c>
      <c r="D9" s="34"/>
      <c r="E9" s="34"/>
      <c r="F9" s="33"/>
      <c r="G9" s="35"/>
      <c r="H9" s="35"/>
      <c r="I9" s="6"/>
      <c r="J9" s="6"/>
      <c r="K9" s="6"/>
    </row>
    <row r="10" spans="2:13" ht="21" customHeight="1" x14ac:dyDescent="0.25">
      <c r="B10" s="7">
        <v>201</v>
      </c>
      <c r="C10" s="8" t="s">
        <v>118</v>
      </c>
      <c r="D10" s="2">
        <v>1</v>
      </c>
      <c r="E10" s="2">
        <v>0</v>
      </c>
      <c r="F10" s="9"/>
      <c r="G10" s="3" t="s">
        <v>1</v>
      </c>
      <c r="H10" s="9">
        <f>F10*D10</f>
        <v>0</v>
      </c>
      <c r="I10" s="6"/>
      <c r="J10" s="6"/>
      <c r="K10" s="6"/>
      <c r="M10" s="18"/>
    </row>
    <row r="11" spans="2:13" ht="21" customHeight="1" x14ac:dyDescent="0.25">
      <c r="B11" s="7">
        <v>202</v>
      </c>
      <c r="C11" s="8" t="s">
        <v>10</v>
      </c>
      <c r="D11" s="2">
        <v>1</v>
      </c>
      <c r="E11" s="2">
        <v>0</v>
      </c>
      <c r="F11" s="9"/>
      <c r="G11" s="3" t="s">
        <v>1</v>
      </c>
      <c r="H11" s="9">
        <f>F11*D11</f>
        <v>0</v>
      </c>
      <c r="I11" s="6"/>
      <c r="J11" s="6"/>
      <c r="K11" s="6"/>
    </row>
    <row r="12" spans="2:13" ht="21" customHeight="1" thickBot="1" x14ac:dyDescent="0.3">
      <c r="B12" s="7">
        <v>203</v>
      </c>
      <c r="C12" s="8" t="s">
        <v>11</v>
      </c>
      <c r="D12" s="2">
        <v>1</v>
      </c>
      <c r="E12" s="2">
        <v>0</v>
      </c>
      <c r="F12" s="9"/>
      <c r="G12" s="3" t="s">
        <v>1</v>
      </c>
      <c r="H12" s="9">
        <f>F12*D12</f>
        <v>0</v>
      </c>
      <c r="I12" s="6"/>
      <c r="J12" s="6"/>
      <c r="K12" s="6"/>
    </row>
    <row r="13" spans="2:13" ht="21" customHeight="1" thickBot="1" x14ac:dyDescent="0.25">
      <c r="B13" s="7"/>
      <c r="C13" s="121" t="s">
        <v>94</v>
      </c>
      <c r="D13" s="122"/>
      <c r="E13" s="122"/>
      <c r="F13" s="122"/>
      <c r="G13" s="122"/>
      <c r="H13" s="56">
        <f>SUM(H10:H12)</f>
        <v>0</v>
      </c>
      <c r="I13" s="7"/>
      <c r="J13" s="7"/>
      <c r="K13" s="7"/>
    </row>
    <row r="14" spans="2:13" ht="21" customHeight="1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2:13" ht="21" customHeight="1" x14ac:dyDescent="0.25">
      <c r="B15" s="28">
        <v>300</v>
      </c>
      <c r="C15" s="32" t="s">
        <v>246</v>
      </c>
      <c r="D15" s="34"/>
      <c r="E15" s="34"/>
      <c r="F15" s="33"/>
      <c r="G15" s="35"/>
      <c r="H15" s="35"/>
      <c r="I15" s="6"/>
      <c r="J15" s="6"/>
      <c r="K15" s="6"/>
    </row>
    <row r="16" spans="2:13" ht="21" customHeight="1" thickBot="1" x14ac:dyDescent="0.3">
      <c r="B16" s="7">
        <v>301</v>
      </c>
      <c r="C16" s="8" t="s">
        <v>28</v>
      </c>
      <c r="D16" s="2">
        <v>1</v>
      </c>
      <c r="E16" s="2">
        <v>0</v>
      </c>
      <c r="F16" s="9"/>
      <c r="G16" s="3" t="s">
        <v>1</v>
      </c>
      <c r="H16" s="9">
        <f>F16*D16</f>
        <v>0</v>
      </c>
      <c r="I16" s="6"/>
      <c r="J16" s="6"/>
      <c r="K16" s="6"/>
    </row>
    <row r="17" spans="2:13" ht="21" customHeight="1" thickBot="1" x14ac:dyDescent="0.25">
      <c r="B17" s="7"/>
      <c r="C17" s="121" t="s">
        <v>119</v>
      </c>
      <c r="D17" s="122"/>
      <c r="E17" s="122"/>
      <c r="F17" s="122"/>
      <c r="G17" s="122"/>
      <c r="H17" s="56">
        <f>SUM(H16)</f>
        <v>0</v>
      </c>
      <c r="I17" s="7"/>
      <c r="J17" s="7"/>
      <c r="K17" s="7"/>
    </row>
    <row r="18" spans="2:13" ht="21" customHeight="1" x14ac:dyDescent="0.2">
      <c r="C18" s="44"/>
      <c r="D18" s="45"/>
      <c r="E18" s="45"/>
      <c r="F18" s="45"/>
      <c r="G18" s="46"/>
      <c r="H18" s="47"/>
      <c r="I18" s="6"/>
      <c r="J18" s="6"/>
      <c r="K18" s="6"/>
    </row>
    <row r="19" spans="2:13" ht="21" customHeight="1" x14ac:dyDescent="0.25">
      <c r="B19" s="28">
        <v>400</v>
      </c>
      <c r="C19" s="32" t="s">
        <v>121</v>
      </c>
      <c r="D19" s="34"/>
      <c r="E19" s="34"/>
      <c r="F19" s="33"/>
      <c r="G19" s="35"/>
      <c r="H19" s="35"/>
      <c r="I19" s="6"/>
      <c r="J19" s="6"/>
      <c r="K19" s="6"/>
    </row>
    <row r="20" spans="2:13" ht="21" customHeight="1" x14ac:dyDescent="0.25">
      <c r="B20" s="7">
        <v>401</v>
      </c>
      <c r="C20" s="8" t="s">
        <v>224</v>
      </c>
      <c r="D20" s="2">
        <v>3400</v>
      </c>
      <c r="E20" s="2">
        <v>0</v>
      </c>
      <c r="F20" s="9"/>
      <c r="G20" s="3" t="s">
        <v>2</v>
      </c>
      <c r="H20" s="9">
        <f>F20*D20</f>
        <v>0</v>
      </c>
      <c r="I20" s="6"/>
      <c r="J20" s="6"/>
      <c r="K20" s="6"/>
    </row>
    <row r="21" spans="2:13" ht="21" customHeight="1" x14ac:dyDescent="0.25">
      <c r="B21" s="48">
        <v>402</v>
      </c>
      <c r="C21" s="49" t="s">
        <v>37</v>
      </c>
      <c r="D21" s="51"/>
      <c r="E21" s="51"/>
      <c r="F21" s="50"/>
      <c r="G21" s="52"/>
      <c r="H21" s="52"/>
      <c r="I21" s="6"/>
      <c r="J21" s="6"/>
      <c r="K21" s="6"/>
    </row>
    <row r="22" spans="2:13" ht="21" customHeight="1" x14ac:dyDescent="0.25">
      <c r="B22" s="7" t="s">
        <v>120</v>
      </c>
      <c r="C22" s="8" t="s">
        <v>29</v>
      </c>
      <c r="D22" s="2">
        <v>35</v>
      </c>
      <c r="E22" s="2">
        <v>0</v>
      </c>
      <c r="F22" s="9"/>
      <c r="G22" s="3" t="s">
        <v>2</v>
      </c>
      <c r="H22" s="9">
        <f>F22*D22</f>
        <v>0</v>
      </c>
      <c r="I22" s="6"/>
      <c r="J22" s="6"/>
      <c r="K22" s="6"/>
    </row>
    <row r="23" spans="2:13" ht="21" customHeight="1" x14ac:dyDescent="0.25">
      <c r="B23" s="7" t="s">
        <v>226</v>
      </c>
      <c r="C23" s="8" t="s">
        <v>30</v>
      </c>
      <c r="D23" s="2">
        <v>27</v>
      </c>
      <c r="E23" s="2">
        <v>0</v>
      </c>
      <c r="F23" s="9"/>
      <c r="G23" s="3" t="s">
        <v>2</v>
      </c>
      <c r="H23" s="9">
        <f>F23*D23</f>
        <v>0</v>
      </c>
      <c r="I23" s="6"/>
      <c r="J23" s="6"/>
      <c r="K23" s="6"/>
      <c r="L23" s="102"/>
    </row>
    <row r="24" spans="2:13" ht="21" customHeight="1" x14ac:dyDescent="0.25">
      <c r="B24" s="7" t="s">
        <v>227</v>
      </c>
      <c r="C24" s="8" t="s">
        <v>31</v>
      </c>
      <c r="D24" s="2">
        <v>24</v>
      </c>
      <c r="E24" s="2">
        <v>0</v>
      </c>
      <c r="F24" s="9"/>
      <c r="G24" s="3" t="s">
        <v>2</v>
      </c>
      <c r="H24" s="9">
        <f>F24*D24</f>
        <v>0</v>
      </c>
      <c r="I24" s="6"/>
      <c r="J24" s="6"/>
      <c r="K24" s="6"/>
    </row>
    <row r="25" spans="2:13" ht="21" customHeight="1" x14ac:dyDescent="0.25">
      <c r="B25" s="7" t="s">
        <v>228</v>
      </c>
      <c r="C25" s="8" t="s">
        <v>32</v>
      </c>
      <c r="D25" s="2">
        <v>36</v>
      </c>
      <c r="E25" s="2">
        <v>0</v>
      </c>
      <c r="F25" s="9"/>
      <c r="G25" s="3" t="s">
        <v>2</v>
      </c>
      <c r="H25" s="9">
        <f>F25*D25</f>
        <v>0</v>
      </c>
      <c r="I25" s="6"/>
      <c r="J25" s="107"/>
      <c r="K25" s="107"/>
      <c r="L25" s="102"/>
    </row>
    <row r="26" spans="2:13" ht="21" customHeight="1" x14ac:dyDescent="0.25">
      <c r="B26" s="7"/>
      <c r="C26" s="8"/>
      <c r="D26" s="2"/>
      <c r="E26" s="2"/>
      <c r="F26" s="9"/>
      <c r="G26" s="3"/>
      <c r="H26" s="9"/>
      <c r="I26" s="6"/>
      <c r="J26" s="6"/>
      <c r="K26" s="6"/>
    </row>
    <row r="27" spans="2:13" ht="21" customHeight="1" x14ac:dyDescent="0.25">
      <c r="B27" s="7" t="s">
        <v>229</v>
      </c>
      <c r="C27" s="8" t="s">
        <v>33</v>
      </c>
      <c r="D27" s="2">
        <f>501*0.6</f>
        <v>300.59999999999997</v>
      </c>
      <c r="E27" s="2">
        <v>0</v>
      </c>
      <c r="F27" s="9"/>
      <c r="G27" s="3" t="s">
        <v>7</v>
      </c>
      <c r="H27" s="9">
        <f>F27*D27</f>
        <v>0</v>
      </c>
      <c r="I27" s="6"/>
      <c r="J27" s="107"/>
      <c r="K27" s="107"/>
      <c r="L27" s="102"/>
    </row>
    <row r="28" spans="2:13" ht="21" customHeight="1" x14ac:dyDescent="0.25">
      <c r="B28" s="7" t="s">
        <v>230</v>
      </c>
      <c r="C28" s="8" t="s">
        <v>34</v>
      </c>
      <c r="D28" s="2">
        <f>98.5*0.4</f>
        <v>39.400000000000006</v>
      </c>
      <c r="E28" s="2">
        <v>0</v>
      </c>
      <c r="F28" s="9"/>
      <c r="G28" s="3" t="s">
        <v>7</v>
      </c>
      <c r="H28" s="9">
        <f>F28*D28</f>
        <v>0</v>
      </c>
      <c r="I28" s="6"/>
      <c r="J28" s="6"/>
      <c r="K28" s="6"/>
    </row>
    <row r="29" spans="2:13" ht="21" customHeight="1" x14ac:dyDescent="0.25">
      <c r="B29" s="7" t="s">
        <v>231</v>
      </c>
      <c r="C29" s="8" t="s">
        <v>35</v>
      </c>
      <c r="D29" s="2">
        <v>2664</v>
      </c>
      <c r="E29" s="2">
        <v>0</v>
      </c>
      <c r="F29" s="9"/>
      <c r="G29" s="3" t="s">
        <v>8</v>
      </c>
      <c r="H29" s="9">
        <f>F29*D29</f>
        <v>0</v>
      </c>
      <c r="I29" s="6"/>
      <c r="J29" s="6"/>
      <c r="K29" s="6"/>
    </row>
    <row r="30" spans="2:13" ht="21" customHeight="1" x14ac:dyDescent="0.2">
      <c r="B30" s="7"/>
      <c r="C30" s="38" t="s">
        <v>36</v>
      </c>
      <c r="D30" s="39"/>
      <c r="E30" s="39"/>
      <c r="F30" s="39"/>
      <c r="G30" s="40"/>
      <c r="H30" s="41">
        <f>SUM(H20:H29)</f>
        <v>0</v>
      </c>
      <c r="I30" s="6"/>
      <c r="J30" s="6"/>
      <c r="K30" s="6"/>
      <c r="L30" s="106"/>
      <c r="M30" s="54"/>
    </row>
    <row r="31" spans="2:13" ht="21" customHeight="1" x14ac:dyDescent="0.25">
      <c r="B31" s="7"/>
      <c r="C31" s="8"/>
      <c r="D31" s="2"/>
      <c r="E31" s="2"/>
      <c r="F31" s="2"/>
      <c r="G31" s="3"/>
      <c r="H31" s="9"/>
      <c r="I31" s="6"/>
      <c r="J31" s="6"/>
      <c r="K31" s="6"/>
      <c r="M31" s="54"/>
    </row>
    <row r="32" spans="2:13" ht="21" customHeight="1" x14ac:dyDescent="0.25">
      <c r="B32" s="48">
        <v>403</v>
      </c>
      <c r="C32" s="49" t="s">
        <v>122</v>
      </c>
      <c r="D32" s="51"/>
      <c r="E32" s="51"/>
      <c r="F32" s="51"/>
      <c r="G32" s="52"/>
      <c r="H32" s="52"/>
      <c r="I32" s="6"/>
      <c r="J32" s="6"/>
      <c r="K32" s="6"/>
      <c r="M32" s="54"/>
    </row>
    <row r="33" spans="2:21" ht="21" customHeight="1" x14ac:dyDescent="0.25">
      <c r="B33" s="7"/>
      <c r="C33" s="8"/>
      <c r="D33" s="2" t="s">
        <v>222</v>
      </c>
      <c r="E33" s="2"/>
      <c r="F33" s="2"/>
      <c r="G33" s="3"/>
      <c r="H33" s="9"/>
      <c r="I33" s="6"/>
      <c r="J33" s="6"/>
      <c r="K33" s="6"/>
      <c r="M33" s="54"/>
    </row>
    <row r="34" spans="2:21" ht="18" customHeight="1" x14ac:dyDescent="0.25">
      <c r="B34" s="7" t="s">
        <v>225</v>
      </c>
      <c r="C34" s="8" t="s">
        <v>248</v>
      </c>
      <c r="D34" s="2">
        <f>D22*9+D23*6+D24*6+D25*1+D27+D28</f>
        <v>996.99999999999989</v>
      </c>
      <c r="E34" s="2">
        <v>0</v>
      </c>
      <c r="F34" s="9"/>
      <c r="G34" s="3" t="s">
        <v>20</v>
      </c>
      <c r="H34" s="9">
        <f>F34*D34</f>
        <v>0</v>
      </c>
      <c r="I34" s="6"/>
      <c r="J34" s="6"/>
      <c r="K34" s="6"/>
      <c r="M34" s="54"/>
      <c r="O34" s="7"/>
      <c r="P34" s="8"/>
      <c r="Q34" s="9"/>
      <c r="R34" s="42"/>
      <c r="S34" s="2"/>
      <c r="T34" s="3"/>
      <c r="U34" s="9"/>
    </row>
    <row r="35" spans="2:21" ht="21" customHeight="1" x14ac:dyDescent="0.2">
      <c r="B35" s="7"/>
      <c r="C35" s="38" t="s">
        <v>124</v>
      </c>
      <c r="D35" s="39"/>
      <c r="E35" s="39"/>
      <c r="F35" s="39"/>
      <c r="G35" s="40"/>
      <c r="H35" s="41">
        <f>SUM(H34:H34)</f>
        <v>0</v>
      </c>
      <c r="I35" s="6"/>
      <c r="J35" s="6"/>
      <c r="K35" s="6"/>
      <c r="M35" s="54"/>
    </row>
    <row r="36" spans="2:21" ht="21" customHeight="1" thickBot="1" x14ac:dyDescent="0.3">
      <c r="B36" s="7"/>
      <c r="C36" s="8"/>
      <c r="D36" s="2"/>
      <c r="E36" s="2"/>
      <c r="F36" s="2"/>
      <c r="G36" s="3"/>
      <c r="H36" s="9"/>
      <c r="I36" s="6"/>
      <c r="J36" s="6"/>
      <c r="K36" s="6"/>
    </row>
    <row r="37" spans="2:21" ht="21" customHeight="1" thickBot="1" x14ac:dyDescent="0.25">
      <c r="C37" s="121" t="s">
        <v>123</v>
      </c>
      <c r="D37" s="122"/>
      <c r="E37" s="122"/>
      <c r="F37" s="122"/>
      <c r="G37" s="122"/>
      <c r="H37" s="56">
        <f>H30+H35</f>
        <v>0</v>
      </c>
      <c r="I37" s="6"/>
      <c r="J37" s="6"/>
      <c r="K37" s="6"/>
      <c r="L37" s="106"/>
    </row>
    <row r="38" spans="2:21" ht="21" customHeight="1" x14ac:dyDescent="0.25">
      <c r="C38" s="43"/>
      <c r="D38" s="16"/>
      <c r="E38" s="16"/>
      <c r="F38" s="16"/>
      <c r="G38" s="1"/>
      <c r="H38" s="17"/>
      <c r="I38" s="6"/>
      <c r="J38" s="6"/>
      <c r="K38" s="6"/>
    </row>
    <row r="39" spans="2:21" ht="30.75" customHeight="1" x14ac:dyDescent="0.25">
      <c r="D39" s="96" t="s">
        <v>111</v>
      </c>
      <c r="E39" s="96" t="s">
        <v>112</v>
      </c>
      <c r="F39" s="96" t="s">
        <v>4</v>
      </c>
      <c r="G39" s="96" t="s">
        <v>3</v>
      </c>
      <c r="H39" s="96" t="s">
        <v>5</v>
      </c>
      <c r="I39" s="9"/>
      <c r="J39" s="9"/>
      <c r="K39" s="9"/>
    </row>
    <row r="40" spans="2:21" ht="17.25" customHeight="1" x14ac:dyDescent="0.25">
      <c r="B40" s="28">
        <v>500</v>
      </c>
      <c r="C40" s="32" t="s">
        <v>250</v>
      </c>
      <c r="D40" s="34"/>
      <c r="E40" s="34"/>
      <c r="F40" s="33"/>
      <c r="G40" s="36"/>
      <c r="H40" s="10"/>
      <c r="I40" s="9"/>
      <c r="J40" s="9"/>
      <c r="K40" s="9"/>
    </row>
    <row r="41" spans="2:21" ht="17.25" customHeight="1" x14ac:dyDescent="0.25">
      <c r="B41" s="7">
        <v>501</v>
      </c>
      <c r="C41" s="8" t="s">
        <v>251</v>
      </c>
      <c r="D41" s="2">
        <f>501+98.5+D43+D44+D45</f>
        <v>721.5</v>
      </c>
      <c r="E41" s="2">
        <v>0</v>
      </c>
      <c r="F41" s="9"/>
      <c r="G41" s="3" t="s">
        <v>219</v>
      </c>
      <c r="H41" s="9">
        <f>F41*D41</f>
        <v>0</v>
      </c>
      <c r="I41" s="9"/>
      <c r="J41" s="108"/>
      <c r="K41" s="108"/>
    </row>
    <row r="42" spans="2:21" ht="20.25" customHeight="1" x14ac:dyDescent="0.25">
      <c r="B42" s="49">
        <v>502</v>
      </c>
      <c r="C42" s="49" t="s">
        <v>126</v>
      </c>
      <c r="D42" s="49"/>
      <c r="E42" s="49"/>
      <c r="F42" s="49"/>
      <c r="G42" s="49"/>
      <c r="H42" s="49"/>
      <c r="I42" s="9"/>
      <c r="J42" s="9"/>
      <c r="K42" s="9"/>
    </row>
    <row r="43" spans="2:21" ht="18.75" customHeight="1" x14ac:dyDescent="0.25">
      <c r="B43" s="7" t="s">
        <v>127</v>
      </c>
      <c r="C43" s="11" t="s">
        <v>259</v>
      </c>
      <c r="D43" s="2">
        <f>D22+D23</f>
        <v>62</v>
      </c>
      <c r="E43" s="2">
        <v>0</v>
      </c>
      <c r="F43" s="9"/>
      <c r="G43" s="3" t="s">
        <v>2</v>
      </c>
      <c r="H43" s="9">
        <f>F43*D43</f>
        <v>0</v>
      </c>
      <c r="I43" s="9"/>
      <c r="J43" s="9"/>
      <c r="K43" s="9"/>
      <c r="L43" s="102"/>
    </row>
    <row r="44" spans="2:21" ht="17.25" customHeight="1" x14ac:dyDescent="0.25">
      <c r="B44" s="7" t="s">
        <v>128</v>
      </c>
      <c r="C44" s="11" t="s">
        <v>232</v>
      </c>
      <c r="D44" s="2">
        <v>12</v>
      </c>
      <c r="E44" s="2">
        <v>0</v>
      </c>
      <c r="F44" s="9"/>
      <c r="G44" s="3" t="s">
        <v>2</v>
      </c>
      <c r="H44" s="9">
        <f>F44*D44</f>
        <v>0</v>
      </c>
      <c r="I44" s="9"/>
      <c r="J44" s="9"/>
      <c r="K44" s="9"/>
    </row>
    <row r="45" spans="2:21" ht="15" x14ac:dyDescent="0.25">
      <c r="B45" s="7" t="s">
        <v>129</v>
      </c>
      <c r="C45" s="11" t="s">
        <v>213</v>
      </c>
      <c r="D45" s="2">
        <f>12+36</f>
        <v>48</v>
      </c>
      <c r="E45" s="2">
        <v>0</v>
      </c>
      <c r="F45" s="9"/>
      <c r="G45" s="3" t="s">
        <v>2</v>
      </c>
      <c r="H45" s="9">
        <f>F45*D45</f>
        <v>0</v>
      </c>
      <c r="I45" s="9"/>
      <c r="J45" s="107"/>
      <c r="K45" s="107"/>
      <c r="L45" s="102"/>
    </row>
    <row r="46" spans="2:21" ht="15" x14ac:dyDescent="0.25">
      <c r="B46" s="7">
        <v>503</v>
      </c>
      <c r="C46" s="11" t="s">
        <v>252</v>
      </c>
      <c r="D46" s="2">
        <v>44</v>
      </c>
      <c r="E46" s="2">
        <v>0</v>
      </c>
      <c r="F46" s="9"/>
      <c r="G46" s="3" t="s">
        <v>6</v>
      </c>
      <c r="H46" s="9">
        <f>F46*D46</f>
        <v>0</v>
      </c>
      <c r="I46" s="9"/>
      <c r="J46" s="9"/>
      <c r="K46" s="9"/>
    </row>
    <row r="47" spans="2:21" ht="18.75" customHeight="1" thickBot="1" x14ac:dyDescent="0.3">
      <c r="B47" s="7">
        <v>504</v>
      </c>
      <c r="C47" s="11" t="s">
        <v>257</v>
      </c>
      <c r="D47" s="16">
        <f>16*3.5</f>
        <v>56</v>
      </c>
      <c r="E47" s="2">
        <v>0</v>
      </c>
      <c r="F47" s="9"/>
      <c r="G47" s="3" t="s">
        <v>6</v>
      </c>
      <c r="H47" s="9">
        <f>F47*D47</f>
        <v>0</v>
      </c>
      <c r="I47" s="9"/>
      <c r="J47" s="9"/>
      <c r="K47" s="9"/>
    </row>
    <row r="48" spans="2:21" ht="22.5" customHeight="1" thickBot="1" x14ac:dyDescent="0.25">
      <c r="C48" s="121" t="s">
        <v>125</v>
      </c>
      <c r="D48" s="122"/>
      <c r="E48" s="122"/>
      <c r="F48" s="122"/>
      <c r="G48" s="122"/>
      <c r="H48" s="56">
        <f>SUM(H41:H47)</f>
        <v>0</v>
      </c>
      <c r="I48" s="17"/>
      <c r="J48" s="17"/>
      <c r="K48" s="17"/>
      <c r="L48" s="106"/>
    </row>
    <row r="49" spans="2:13" ht="15.75" customHeight="1" x14ac:dyDescent="0.25">
      <c r="D49" s="96"/>
      <c r="E49" s="96"/>
      <c r="F49" s="96"/>
      <c r="G49" s="96"/>
      <c r="H49" s="96"/>
      <c r="I49" s="9"/>
      <c r="J49" s="9"/>
      <c r="K49" s="9"/>
    </row>
    <row r="50" spans="2:13" ht="32.25" customHeight="1" x14ac:dyDescent="0.25">
      <c r="B50" s="28">
        <v>600</v>
      </c>
      <c r="C50" s="32" t="s">
        <v>249</v>
      </c>
      <c r="D50" s="34"/>
      <c r="E50" s="34"/>
      <c r="F50" s="34"/>
      <c r="G50" s="36"/>
      <c r="H50" s="10"/>
    </row>
    <row r="51" spans="2:13" ht="21" customHeight="1" x14ac:dyDescent="0.25">
      <c r="B51" s="49">
        <v>601</v>
      </c>
      <c r="C51" s="49" t="s">
        <v>50</v>
      </c>
      <c r="D51" s="49"/>
      <c r="E51" s="49"/>
      <c r="F51" s="49"/>
      <c r="G51" s="49"/>
      <c r="H51" s="49"/>
      <c r="I51" s="9"/>
      <c r="J51" s="9"/>
      <c r="K51" s="9"/>
    </row>
    <row r="52" spans="2:13" ht="21" customHeight="1" x14ac:dyDescent="0.25">
      <c r="B52" s="7" t="s">
        <v>191</v>
      </c>
      <c r="C52" s="8" t="s">
        <v>38</v>
      </c>
      <c r="D52" s="2">
        <v>3</v>
      </c>
      <c r="E52" s="2">
        <v>0</v>
      </c>
      <c r="F52" s="9"/>
      <c r="G52" s="3" t="s">
        <v>2</v>
      </c>
      <c r="H52" s="9">
        <f t="shared" ref="H52:H60" si="0">F52*D52</f>
        <v>0</v>
      </c>
      <c r="I52" s="9"/>
      <c r="J52" s="9"/>
      <c r="K52" s="9"/>
    </row>
    <row r="53" spans="2:13" ht="21" customHeight="1" x14ac:dyDescent="0.25">
      <c r="B53" s="7" t="s">
        <v>192</v>
      </c>
      <c r="C53" s="8" t="s">
        <v>39</v>
      </c>
      <c r="D53" s="2">
        <v>6</v>
      </c>
      <c r="E53" s="2">
        <v>0</v>
      </c>
      <c r="F53" s="9"/>
      <c r="G53" s="3" t="s">
        <v>2</v>
      </c>
      <c r="H53" s="9">
        <f t="shared" si="0"/>
        <v>0</v>
      </c>
      <c r="I53" s="9"/>
      <c r="J53" s="9"/>
      <c r="K53" s="9"/>
    </row>
    <row r="54" spans="2:13" ht="18" customHeight="1" x14ac:dyDescent="0.25">
      <c r="B54" s="7" t="s">
        <v>193</v>
      </c>
      <c r="C54" s="8" t="s">
        <v>40</v>
      </c>
      <c r="D54" s="2">
        <v>2</v>
      </c>
      <c r="E54" s="2">
        <v>0</v>
      </c>
      <c r="F54" s="9"/>
      <c r="G54" s="3" t="s">
        <v>2</v>
      </c>
      <c r="H54" s="9">
        <f t="shared" si="0"/>
        <v>0</v>
      </c>
      <c r="I54" s="9"/>
      <c r="J54" s="9"/>
      <c r="K54" s="9"/>
      <c r="M54" s="4" t="s">
        <v>17</v>
      </c>
    </row>
    <row r="55" spans="2:13" ht="21" customHeight="1" x14ac:dyDescent="0.25">
      <c r="B55" s="7" t="s">
        <v>194</v>
      </c>
      <c r="C55" s="8" t="s">
        <v>41</v>
      </c>
      <c r="D55" s="2">
        <v>4</v>
      </c>
      <c r="E55" s="2">
        <v>0</v>
      </c>
      <c r="F55" s="9"/>
      <c r="G55" s="3" t="s">
        <v>2</v>
      </c>
      <c r="H55" s="9">
        <f t="shared" si="0"/>
        <v>0</v>
      </c>
      <c r="I55" s="9"/>
      <c r="J55" s="9"/>
      <c r="K55" s="9"/>
    </row>
    <row r="56" spans="2:13" ht="21" customHeight="1" x14ac:dyDescent="0.2">
      <c r="B56" s="7" t="s">
        <v>195</v>
      </c>
      <c r="C56" s="8" t="s">
        <v>42</v>
      </c>
      <c r="D56" s="2">
        <v>2</v>
      </c>
      <c r="E56" s="2">
        <v>0</v>
      </c>
      <c r="F56" s="9"/>
      <c r="G56" s="3" t="s">
        <v>2</v>
      </c>
      <c r="H56" s="9">
        <f t="shared" si="0"/>
        <v>0</v>
      </c>
      <c r="I56" s="9"/>
      <c r="J56" s="9"/>
      <c r="K56" s="9"/>
      <c r="L56" s="55"/>
    </row>
    <row r="57" spans="2:13" ht="21" customHeight="1" x14ac:dyDescent="0.25">
      <c r="B57" s="7" t="s">
        <v>196</v>
      </c>
      <c r="C57" s="8" t="s">
        <v>43</v>
      </c>
      <c r="D57" s="2">
        <v>6</v>
      </c>
      <c r="E57" s="2">
        <v>0</v>
      </c>
      <c r="F57" s="9"/>
      <c r="G57" s="3" t="s">
        <v>2</v>
      </c>
      <c r="H57" s="9">
        <f t="shared" si="0"/>
        <v>0</v>
      </c>
      <c r="I57" s="9"/>
      <c r="J57" s="9"/>
      <c r="K57" s="9"/>
    </row>
    <row r="58" spans="2:13" ht="21" customHeight="1" x14ac:dyDescent="0.25">
      <c r="B58" s="7" t="s">
        <v>197</v>
      </c>
      <c r="C58" s="8" t="s">
        <v>44</v>
      </c>
      <c r="D58" s="2">
        <v>3</v>
      </c>
      <c r="E58" s="2">
        <v>0</v>
      </c>
      <c r="F58" s="9"/>
      <c r="G58" s="3" t="s">
        <v>2</v>
      </c>
      <c r="H58" s="9">
        <f t="shared" si="0"/>
        <v>0</v>
      </c>
      <c r="I58" s="9"/>
      <c r="J58" s="9"/>
      <c r="K58" s="9"/>
    </row>
    <row r="59" spans="2:13" ht="21" customHeight="1" x14ac:dyDescent="0.25">
      <c r="B59" s="7" t="s">
        <v>198</v>
      </c>
      <c r="C59" s="8" t="s">
        <v>45</v>
      </c>
      <c r="D59" s="2">
        <v>5</v>
      </c>
      <c r="E59" s="2">
        <v>0</v>
      </c>
      <c r="F59" s="9"/>
      <c r="G59" s="3" t="s">
        <v>2</v>
      </c>
      <c r="H59" s="9">
        <f t="shared" si="0"/>
        <v>0</v>
      </c>
      <c r="I59" s="9"/>
      <c r="J59" s="9"/>
      <c r="K59" s="9"/>
    </row>
    <row r="60" spans="2:13" ht="21" customHeight="1" x14ac:dyDescent="0.25">
      <c r="B60" s="7" t="s">
        <v>199</v>
      </c>
      <c r="C60" s="8" t="s">
        <v>46</v>
      </c>
      <c r="D60" s="2">
        <v>4</v>
      </c>
      <c r="E60" s="2">
        <v>0</v>
      </c>
      <c r="F60" s="9"/>
      <c r="G60" s="3" t="s">
        <v>2</v>
      </c>
      <c r="H60" s="9">
        <f t="shared" si="0"/>
        <v>0</v>
      </c>
      <c r="I60" s="9"/>
      <c r="J60" s="9"/>
      <c r="K60" s="9"/>
    </row>
    <row r="61" spans="2:13" ht="21" customHeight="1" x14ac:dyDescent="0.2">
      <c r="B61" s="7"/>
      <c r="C61" s="38" t="s">
        <v>201</v>
      </c>
      <c r="D61" s="39"/>
      <c r="E61" s="39"/>
      <c r="F61" s="39"/>
      <c r="G61" s="40"/>
      <c r="H61" s="41">
        <f>SUM(H52:H60)</f>
        <v>0</v>
      </c>
      <c r="I61" s="9"/>
      <c r="J61" s="9"/>
      <c r="K61" s="9"/>
    </row>
    <row r="62" spans="2:13" ht="21" customHeight="1" x14ac:dyDescent="0.25">
      <c r="B62" s="7"/>
      <c r="C62" s="8"/>
      <c r="D62" s="2"/>
      <c r="E62" s="2"/>
      <c r="F62" s="2"/>
      <c r="G62" s="3"/>
      <c r="H62" s="9"/>
      <c r="I62" s="9"/>
      <c r="J62" s="9"/>
      <c r="K62" s="9"/>
    </row>
    <row r="63" spans="2:13" ht="21" customHeight="1" x14ac:dyDescent="0.25">
      <c r="B63" s="49">
        <v>602</v>
      </c>
      <c r="C63" s="49" t="s">
        <v>51</v>
      </c>
      <c r="D63" s="49"/>
      <c r="E63" s="49"/>
      <c r="F63" s="49"/>
      <c r="G63" s="49"/>
      <c r="H63" s="49"/>
      <c r="I63" s="9"/>
      <c r="J63" s="9"/>
      <c r="K63" s="9"/>
    </row>
    <row r="64" spans="2:13" ht="21" customHeight="1" x14ac:dyDescent="0.25">
      <c r="B64" s="7" t="s">
        <v>182</v>
      </c>
      <c r="C64" s="8" t="s">
        <v>38</v>
      </c>
      <c r="D64" s="2">
        <v>3</v>
      </c>
      <c r="E64" s="2">
        <v>0</v>
      </c>
      <c r="F64" s="9"/>
      <c r="G64" s="3" t="s">
        <v>2</v>
      </c>
      <c r="H64" s="9">
        <f t="shared" ref="H64:H72" si="1">F64*D64</f>
        <v>0</v>
      </c>
      <c r="I64" s="9"/>
      <c r="J64" s="9"/>
      <c r="K64" s="9"/>
    </row>
    <row r="65" spans="2:12" ht="21" customHeight="1" x14ac:dyDescent="0.25">
      <c r="B65" s="7" t="s">
        <v>183</v>
      </c>
      <c r="C65" s="8" t="s">
        <v>39</v>
      </c>
      <c r="D65" s="2">
        <v>3</v>
      </c>
      <c r="E65" s="2">
        <v>0</v>
      </c>
      <c r="F65" s="9"/>
      <c r="G65" s="3" t="s">
        <v>2</v>
      </c>
      <c r="H65" s="9">
        <f t="shared" si="1"/>
        <v>0</v>
      </c>
      <c r="I65" s="9"/>
      <c r="J65" s="9"/>
      <c r="K65" s="9"/>
    </row>
    <row r="66" spans="2:12" ht="21" customHeight="1" x14ac:dyDescent="0.25">
      <c r="B66" s="7" t="s">
        <v>184</v>
      </c>
      <c r="C66" s="8" t="s">
        <v>40</v>
      </c>
      <c r="D66" s="2">
        <v>3</v>
      </c>
      <c r="E66" s="2">
        <v>0</v>
      </c>
      <c r="F66" s="9"/>
      <c r="G66" s="3" t="s">
        <v>2</v>
      </c>
      <c r="H66" s="9">
        <f t="shared" si="1"/>
        <v>0</v>
      </c>
      <c r="I66" s="9"/>
      <c r="J66" s="9"/>
      <c r="K66" s="9"/>
    </row>
    <row r="67" spans="2:12" ht="21" customHeight="1" x14ac:dyDescent="0.25">
      <c r="B67" s="7" t="s">
        <v>185</v>
      </c>
      <c r="C67" s="8" t="s">
        <v>41</v>
      </c>
      <c r="D67" s="2">
        <v>3</v>
      </c>
      <c r="E67" s="2">
        <v>0</v>
      </c>
      <c r="F67" s="9"/>
      <c r="G67" s="3" t="s">
        <v>2</v>
      </c>
      <c r="H67" s="9">
        <f t="shared" si="1"/>
        <v>0</v>
      </c>
      <c r="I67" s="9"/>
      <c r="J67" s="9"/>
      <c r="K67" s="9"/>
      <c r="L67" s="102"/>
    </row>
    <row r="68" spans="2:12" ht="21" customHeight="1" x14ac:dyDescent="0.25">
      <c r="B68" s="7" t="s">
        <v>186</v>
      </c>
      <c r="C68" s="8" t="s">
        <v>42</v>
      </c>
      <c r="D68" s="2">
        <v>3</v>
      </c>
      <c r="E68" s="2">
        <v>0</v>
      </c>
      <c r="F68" s="9"/>
      <c r="G68" s="3" t="s">
        <v>2</v>
      </c>
      <c r="H68" s="9">
        <f t="shared" si="1"/>
        <v>0</v>
      </c>
      <c r="I68" s="9"/>
      <c r="J68" s="9"/>
      <c r="K68" s="9"/>
    </row>
    <row r="69" spans="2:12" ht="21" customHeight="1" x14ac:dyDescent="0.25">
      <c r="B69" s="7" t="s">
        <v>187</v>
      </c>
      <c r="C69" s="8" t="s">
        <v>43</v>
      </c>
      <c r="D69" s="2">
        <v>3</v>
      </c>
      <c r="E69" s="2">
        <v>0</v>
      </c>
      <c r="F69" s="9"/>
      <c r="G69" s="3" t="s">
        <v>2</v>
      </c>
      <c r="H69" s="9">
        <f t="shared" si="1"/>
        <v>0</v>
      </c>
      <c r="I69" s="9"/>
      <c r="J69" s="9"/>
      <c r="K69" s="9"/>
      <c r="L69" s="102"/>
    </row>
    <row r="70" spans="2:12" ht="21" customHeight="1" x14ac:dyDescent="0.25">
      <c r="B70" s="7" t="s">
        <v>188</v>
      </c>
      <c r="C70" s="8" t="s">
        <v>44</v>
      </c>
      <c r="D70" s="2">
        <v>3</v>
      </c>
      <c r="E70" s="2">
        <v>0</v>
      </c>
      <c r="F70" s="9"/>
      <c r="G70" s="3" t="s">
        <v>2</v>
      </c>
      <c r="H70" s="9">
        <f t="shared" si="1"/>
        <v>0</v>
      </c>
      <c r="I70" s="9"/>
      <c r="J70" s="9"/>
      <c r="K70" s="9"/>
      <c r="L70" s="102"/>
    </row>
    <row r="71" spans="2:12" ht="21" customHeight="1" x14ac:dyDescent="0.25">
      <c r="B71" s="7" t="s">
        <v>189</v>
      </c>
      <c r="C71" s="8" t="s">
        <v>45</v>
      </c>
      <c r="D71" s="2">
        <v>3</v>
      </c>
      <c r="E71" s="2">
        <v>0</v>
      </c>
      <c r="F71" s="9"/>
      <c r="G71" s="3" t="s">
        <v>2</v>
      </c>
      <c r="H71" s="9">
        <f t="shared" si="1"/>
        <v>0</v>
      </c>
      <c r="I71" s="9"/>
      <c r="J71" s="9"/>
      <c r="K71" s="9"/>
      <c r="L71" s="102"/>
    </row>
    <row r="72" spans="2:12" ht="21" customHeight="1" x14ac:dyDescent="0.25">
      <c r="B72" s="7" t="s">
        <v>190</v>
      </c>
      <c r="C72" s="8" t="s">
        <v>46</v>
      </c>
      <c r="D72" s="2">
        <v>3</v>
      </c>
      <c r="E72" s="2">
        <v>0</v>
      </c>
      <c r="F72" s="9"/>
      <c r="G72" s="3" t="s">
        <v>2</v>
      </c>
      <c r="H72" s="9">
        <f t="shared" si="1"/>
        <v>0</v>
      </c>
      <c r="I72" s="9"/>
      <c r="J72" s="9"/>
      <c r="K72" s="9"/>
      <c r="L72" s="102"/>
    </row>
    <row r="73" spans="2:12" ht="21" customHeight="1" x14ac:dyDescent="0.2">
      <c r="B73" s="7"/>
      <c r="C73" s="38" t="s">
        <v>202</v>
      </c>
      <c r="D73" s="39"/>
      <c r="E73" s="39"/>
      <c r="F73" s="39"/>
      <c r="G73" s="40"/>
      <c r="H73" s="41">
        <f>SUM(H64:H72)</f>
        <v>0</v>
      </c>
      <c r="L73" s="9"/>
    </row>
    <row r="74" spans="2:12" ht="21" customHeight="1" x14ac:dyDescent="0.2">
      <c r="B74" s="7"/>
      <c r="C74" s="44"/>
      <c r="D74" s="45"/>
      <c r="E74" s="45"/>
      <c r="F74" s="45"/>
      <c r="G74" s="46"/>
      <c r="H74" s="47"/>
      <c r="I74" s="9"/>
      <c r="J74" s="9"/>
      <c r="K74" s="9"/>
    </row>
    <row r="75" spans="2:12" ht="21" customHeight="1" x14ac:dyDescent="0.25">
      <c r="D75" s="94" t="s">
        <v>15</v>
      </c>
      <c r="E75" s="94" t="s">
        <v>14</v>
      </c>
      <c r="F75" s="94" t="s">
        <v>4</v>
      </c>
      <c r="G75" s="95" t="s">
        <v>3</v>
      </c>
      <c r="H75" s="95" t="s">
        <v>5</v>
      </c>
      <c r="I75" s="9"/>
      <c r="J75" s="9"/>
      <c r="K75" s="9"/>
    </row>
    <row r="76" spans="2:12" ht="21" customHeight="1" x14ac:dyDescent="0.25">
      <c r="B76" s="49">
        <v>603</v>
      </c>
      <c r="C76" s="49" t="s">
        <v>113</v>
      </c>
      <c r="D76" s="49"/>
      <c r="E76" s="49"/>
      <c r="F76" s="49"/>
      <c r="G76" s="49"/>
      <c r="H76" s="49"/>
      <c r="I76" s="9"/>
      <c r="J76" s="9"/>
      <c r="K76" s="9"/>
    </row>
    <row r="77" spans="2:12" ht="21" customHeight="1" x14ac:dyDescent="0.25">
      <c r="B77" s="7" t="s">
        <v>179</v>
      </c>
      <c r="C77" s="8" t="s">
        <v>47</v>
      </c>
      <c r="D77" s="2">
        <v>4</v>
      </c>
      <c r="E77" s="2">
        <v>0</v>
      </c>
      <c r="F77" s="9"/>
      <c r="G77" s="3" t="s">
        <v>2</v>
      </c>
      <c r="H77" s="9">
        <f>F77*D77</f>
        <v>0</v>
      </c>
      <c r="I77" s="9"/>
      <c r="J77" s="9"/>
      <c r="K77" s="9"/>
    </row>
    <row r="78" spans="2:12" ht="21" customHeight="1" x14ac:dyDescent="0.25">
      <c r="B78" s="7" t="s">
        <v>180</v>
      </c>
      <c r="C78" s="8" t="s">
        <v>48</v>
      </c>
      <c r="D78" s="2">
        <v>4</v>
      </c>
      <c r="E78" s="2">
        <v>0</v>
      </c>
      <c r="F78" s="9"/>
      <c r="G78" s="3" t="s">
        <v>2</v>
      </c>
      <c r="H78" s="9">
        <f>F78*D78</f>
        <v>0</v>
      </c>
      <c r="I78" s="9"/>
      <c r="J78" s="9"/>
      <c r="K78" s="9"/>
      <c r="L78" s="102"/>
    </row>
    <row r="79" spans="2:12" ht="21" customHeight="1" x14ac:dyDescent="0.25">
      <c r="B79" s="7" t="s">
        <v>181</v>
      </c>
      <c r="C79" s="8" t="s">
        <v>49</v>
      </c>
      <c r="D79" s="2">
        <v>4</v>
      </c>
      <c r="E79" s="2">
        <v>0</v>
      </c>
      <c r="F79" s="9"/>
      <c r="G79" s="3" t="s">
        <v>2</v>
      </c>
      <c r="H79" s="9">
        <f>F79*D79</f>
        <v>0</v>
      </c>
      <c r="I79" s="9"/>
      <c r="J79" s="9"/>
      <c r="K79" s="9"/>
      <c r="L79" s="102"/>
    </row>
    <row r="80" spans="2:12" ht="21" customHeight="1" x14ac:dyDescent="0.2">
      <c r="B80" s="7"/>
      <c r="C80" s="38" t="s">
        <v>203</v>
      </c>
      <c r="D80" s="39"/>
      <c r="E80" s="39"/>
      <c r="F80" s="39"/>
      <c r="G80" s="40"/>
      <c r="H80" s="41">
        <f>SUM(H77:H79)</f>
        <v>0</v>
      </c>
      <c r="I80" s="9"/>
      <c r="J80" s="9"/>
      <c r="K80" s="9"/>
    </row>
    <row r="81" spans="2:14" ht="21" customHeight="1" x14ac:dyDescent="0.25">
      <c r="B81" s="7"/>
      <c r="C81" s="8"/>
      <c r="D81" s="2"/>
      <c r="E81" s="2"/>
      <c r="F81" s="2"/>
      <c r="G81" s="3"/>
      <c r="H81" s="9"/>
      <c r="I81" s="9"/>
      <c r="J81" s="9"/>
      <c r="K81" s="9"/>
    </row>
    <row r="82" spans="2:14" ht="21" customHeight="1" x14ac:dyDescent="0.25">
      <c r="B82" s="49">
        <v>604</v>
      </c>
      <c r="C82" s="49" t="s">
        <v>233</v>
      </c>
      <c r="D82" s="49"/>
      <c r="E82" s="49"/>
      <c r="F82" s="49"/>
      <c r="G82" s="49"/>
      <c r="H82" s="49"/>
      <c r="I82" s="9"/>
      <c r="J82" s="9"/>
      <c r="K82" s="9"/>
      <c r="M82" s="54"/>
    </row>
    <row r="83" spans="2:14" ht="21" customHeight="1" x14ac:dyDescent="0.25">
      <c r="B83" s="7" t="s">
        <v>175</v>
      </c>
      <c r="C83" s="8" t="s">
        <v>104</v>
      </c>
      <c r="D83" s="2">
        <v>3</v>
      </c>
      <c r="E83" s="2">
        <v>0</v>
      </c>
      <c r="F83" s="9"/>
      <c r="G83" s="3" t="s">
        <v>2</v>
      </c>
      <c r="H83" s="9">
        <f>F83*D83</f>
        <v>0</v>
      </c>
      <c r="I83" s="9"/>
      <c r="J83" s="9"/>
      <c r="K83" s="9"/>
    </row>
    <row r="84" spans="2:14" ht="21" customHeight="1" x14ac:dyDescent="0.25">
      <c r="B84" s="7" t="s">
        <v>176</v>
      </c>
      <c r="C84" s="8" t="s">
        <v>105</v>
      </c>
      <c r="D84" s="2">
        <v>3</v>
      </c>
      <c r="E84" s="2">
        <v>0</v>
      </c>
      <c r="F84" s="9"/>
      <c r="G84" s="3" t="s">
        <v>2</v>
      </c>
      <c r="H84" s="9">
        <f>F84*D84</f>
        <v>0</v>
      </c>
      <c r="I84" s="9"/>
      <c r="J84" s="9"/>
      <c r="K84" s="9"/>
    </row>
    <row r="85" spans="2:14" ht="21" customHeight="1" x14ac:dyDescent="0.25">
      <c r="B85" s="7" t="s">
        <v>177</v>
      </c>
      <c r="C85" s="8" t="s">
        <v>41</v>
      </c>
      <c r="D85" s="2">
        <v>3</v>
      </c>
      <c r="E85" s="2">
        <v>0</v>
      </c>
      <c r="F85" s="9"/>
      <c r="G85" s="3" t="s">
        <v>2</v>
      </c>
      <c r="H85" s="9">
        <f>F85*D85</f>
        <v>0</v>
      </c>
      <c r="I85" s="9"/>
      <c r="J85" s="9"/>
      <c r="K85" s="9"/>
    </row>
    <row r="86" spans="2:14" ht="21" customHeight="1" x14ac:dyDescent="0.25">
      <c r="B86" s="7" t="s">
        <v>178</v>
      </c>
      <c r="C86" s="8" t="s">
        <v>44</v>
      </c>
      <c r="D86" s="2">
        <v>3</v>
      </c>
      <c r="E86" s="2">
        <v>0</v>
      </c>
      <c r="F86" s="9"/>
      <c r="G86" s="3" t="s">
        <v>2</v>
      </c>
      <c r="H86" s="9">
        <f>F86*D86</f>
        <v>0</v>
      </c>
      <c r="I86" s="9"/>
      <c r="J86" s="9"/>
      <c r="K86" s="9"/>
    </row>
    <row r="87" spans="2:14" ht="21" customHeight="1" x14ac:dyDescent="0.2">
      <c r="B87" s="7"/>
      <c r="C87" s="38" t="s">
        <v>204</v>
      </c>
      <c r="D87" s="39"/>
      <c r="E87" s="39"/>
      <c r="F87" s="39"/>
      <c r="G87" s="40"/>
      <c r="H87" s="41">
        <f>SUM(H83:H86)</f>
        <v>0</v>
      </c>
      <c r="I87" s="9"/>
      <c r="J87" s="9"/>
      <c r="K87" s="9"/>
    </row>
    <row r="88" spans="2:14" ht="21" customHeight="1" x14ac:dyDescent="0.25">
      <c r="B88" s="7"/>
      <c r="C88" s="8"/>
      <c r="D88" s="2"/>
      <c r="E88" s="2"/>
      <c r="F88" s="2"/>
      <c r="G88" s="3"/>
      <c r="H88" s="9"/>
      <c r="I88" s="9"/>
      <c r="J88" s="9"/>
      <c r="K88" s="9"/>
    </row>
    <row r="89" spans="2:14" ht="21" customHeight="1" x14ac:dyDescent="0.25">
      <c r="B89" s="49">
        <v>605</v>
      </c>
      <c r="C89" s="49" t="s">
        <v>115</v>
      </c>
      <c r="D89" s="49"/>
      <c r="E89" s="49"/>
      <c r="F89" s="49"/>
      <c r="G89" s="49"/>
      <c r="H89" s="49"/>
      <c r="I89" s="9"/>
      <c r="J89" s="9"/>
      <c r="K89" s="9"/>
    </row>
    <row r="90" spans="2:14" ht="21" customHeight="1" x14ac:dyDescent="0.25">
      <c r="B90" s="7" t="s">
        <v>166</v>
      </c>
      <c r="C90" s="8" t="s">
        <v>38</v>
      </c>
      <c r="D90" s="2">
        <v>3</v>
      </c>
      <c r="E90" s="2">
        <v>0</v>
      </c>
      <c r="F90" s="9"/>
      <c r="G90" s="3" t="s">
        <v>2</v>
      </c>
      <c r="H90" s="9">
        <f t="shared" ref="H90:H98" si="2">F90*D90</f>
        <v>0</v>
      </c>
      <c r="I90" s="9"/>
      <c r="J90" s="107"/>
      <c r="K90" s="107"/>
    </row>
    <row r="91" spans="2:14" ht="21" customHeight="1" x14ac:dyDescent="0.25">
      <c r="B91" s="7" t="s">
        <v>167</v>
      </c>
      <c r="C91" s="8" t="s">
        <v>39</v>
      </c>
      <c r="D91" s="2">
        <v>4</v>
      </c>
      <c r="E91" s="2">
        <v>0</v>
      </c>
      <c r="F91" s="9"/>
      <c r="G91" s="3" t="s">
        <v>2</v>
      </c>
      <c r="H91" s="9">
        <f t="shared" si="2"/>
        <v>0</v>
      </c>
      <c r="I91" s="9"/>
      <c r="J91" s="9"/>
      <c r="K91" s="9"/>
      <c r="M91" s="54"/>
      <c r="N91" s="9"/>
    </row>
    <row r="92" spans="2:14" ht="21" customHeight="1" x14ac:dyDescent="0.25">
      <c r="B92" s="7" t="s">
        <v>168</v>
      </c>
      <c r="C92" s="8" t="s">
        <v>40</v>
      </c>
      <c r="D92" s="2">
        <v>5</v>
      </c>
      <c r="E92" s="2">
        <v>0</v>
      </c>
      <c r="F92" s="9"/>
      <c r="G92" s="3" t="s">
        <v>2</v>
      </c>
      <c r="H92" s="9">
        <f t="shared" si="2"/>
        <v>0</v>
      </c>
      <c r="I92" s="9"/>
      <c r="J92" s="9"/>
      <c r="K92" s="9"/>
      <c r="N92" s="9"/>
    </row>
    <row r="93" spans="2:14" ht="21" customHeight="1" x14ac:dyDescent="0.25">
      <c r="B93" s="7" t="s">
        <v>169</v>
      </c>
      <c r="C93" s="8" t="s">
        <v>41</v>
      </c>
      <c r="D93" s="2">
        <v>4</v>
      </c>
      <c r="E93" s="2">
        <v>0</v>
      </c>
      <c r="F93" s="9"/>
      <c r="G93" s="3" t="s">
        <v>2</v>
      </c>
      <c r="H93" s="9">
        <f t="shared" si="2"/>
        <v>0</v>
      </c>
      <c r="I93" s="9"/>
      <c r="J93" s="107"/>
      <c r="K93" s="107"/>
      <c r="N93" s="9"/>
    </row>
    <row r="94" spans="2:14" ht="21" customHeight="1" x14ac:dyDescent="0.25">
      <c r="B94" s="7" t="s">
        <v>170</v>
      </c>
      <c r="C94" s="8" t="s">
        <v>42</v>
      </c>
      <c r="D94" s="2">
        <v>4</v>
      </c>
      <c r="E94" s="2">
        <v>0</v>
      </c>
      <c r="F94" s="9"/>
      <c r="G94" s="3" t="s">
        <v>2</v>
      </c>
      <c r="H94" s="9">
        <f t="shared" si="2"/>
        <v>0</v>
      </c>
      <c r="I94" s="9"/>
      <c r="J94" s="107"/>
      <c r="K94" s="107"/>
      <c r="N94" s="9"/>
    </row>
    <row r="95" spans="2:14" ht="21" customHeight="1" x14ac:dyDescent="0.25">
      <c r="B95" s="7" t="s">
        <v>171</v>
      </c>
      <c r="C95" s="8" t="s">
        <v>43</v>
      </c>
      <c r="D95" s="2">
        <v>4</v>
      </c>
      <c r="E95" s="2">
        <v>0</v>
      </c>
      <c r="F95" s="9"/>
      <c r="G95" s="3" t="s">
        <v>2</v>
      </c>
      <c r="H95" s="9">
        <f t="shared" si="2"/>
        <v>0</v>
      </c>
      <c r="I95" s="9"/>
      <c r="J95" s="9"/>
      <c r="K95" s="9"/>
      <c r="N95" s="9"/>
    </row>
    <row r="96" spans="2:14" ht="21" customHeight="1" x14ac:dyDescent="0.25">
      <c r="B96" s="7" t="s">
        <v>172</v>
      </c>
      <c r="C96" s="8" t="s">
        <v>44</v>
      </c>
      <c r="D96" s="2">
        <v>3</v>
      </c>
      <c r="E96" s="2">
        <v>0</v>
      </c>
      <c r="F96" s="9"/>
      <c r="G96" s="3" t="s">
        <v>2</v>
      </c>
      <c r="H96" s="9">
        <f t="shared" si="2"/>
        <v>0</v>
      </c>
      <c r="I96" s="9"/>
      <c r="J96" s="107"/>
      <c r="K96" s="107"/>
      <c r="L96" s="102"/>
      <c r="N96" s="9"/>
    </row>
    <row r="97" spans="1:14" ht="21" customHeight="1" x14ac:dyDescent="0.25">
      <c r="B97" s="7" t="s">
        <v>173</v>
      </c>
      <c r="C97" s="8" t="s">
        <v>45</v>
      </c>
      <c r="D97" s="2">
        <v>4</v>
      </c>
      <c r="E97" s="2">
        <v>0</v>
      </c>
      <c r="F97" s="9"/>
      <c r="G97" s="3" t="s">
        <v>2</v>
      </c>
      <c r="H97" s="9">
        <f t="shared" si="2"/>
        <v>0</v>
      </c>
      <c r="I97" s="9"/>
      <c r="J97" s="9"/>
      <c r="K97" s="9"/>
      <c r="N97" s="9"/>
    </row>
    <row r="98" spans="1:14" ht="21" customHeight="1" x14ac:dyDescent="0.25">
      <c r="B98" s="7" t="s">
        <v>174</v>
      </c>
      <c r="C98" s="8" t="s">
        <v>46</v>
      </c>
      <c r="D98" s="2">
        <v>5</v>
      </c>
      <c r="E98" s="2">
        <v>0</v>
      </c>
      <c r="F98" s="9"/>
      <c r="G98" s="3" t="s">
        <v>2</v>
      </c>
      <c r="H98" s="9">
        <f t="shared" si="2"/>
        <v>0</v>
      </c>
      <c r="I98" s="9"/>
      <c r="J98" s="9"/>
      <c r="K98" s="9"/>
      <c r="N98" s="9"/>
    </row>
    <row r="99" spans="1:14" ht="21" customHeight="1" x14ac:dyDescent="0.2">
      <c r="B99" s="7"/>
      <c r="C99" s="38" t="s">
        <v>200</v>
      </c>
      <c r="D99" s="39"/>
      <c r="E99" s="39"/>
      <c r="F99" s="39"/>
      <c r="G99" s="40"/>
      <c r="H99" s="41">
        <f>SUM(H90:H98)</f>
        <v>0</v>
      </c>
      <c r="I99" s="9"/>
      <c r="J99" s="9"/>
      <c r="K99" s="9"/>
      <c r="N99" s="9"/>
    </row>
    <row r="100" spans="1:14" ht="21" customHeight="1" x14ac:dyDescent="0.2">
      <c r="B100" s="7"/>
      <c r="C100" s="44"/>
      <c r="D100" s="45"/>
      <c r="E100" s="45"/>
      <c r="F100" s="45"/>
      <c r="G100" s="46"/>
      <c r="H100" s="47"/>
      <c r="I100" s="9"/>
      <c r="J100" s="9"/>
      <c r="K100" s="9"/>
    </row>
    <row r="101" spans="1:14" ht="21" customHeight="1" x14ac:dyDescent="0.25">
      <c r="B101" s="49">
        <v>606</v>
      </c>
      <c r="C101" s="49" t="s">
        <v>114</v>
      </c>
      <c r="D101" s="49"/>
      <c r="E101" s="49"/>
      <c r="F101" s="49"/>
      <c r="G101" s="49"/>
      <c r="H101" s="49"/>
      <c r="I101" s="9"/>
      <c r="J101" s="9"/>
      <c r="K101" s="9"/>
    </row>
    <row r="102" spans="1:14" ht="21" customHeight="1" x14ac:dyDescent="0.2">
      <c r="B102" s="4"/>
      <c r="C102" s="53" t="s">
        <v>116</v>
      </c>
      <c r="D102" s="4"/>
      <c r="E102" s="4"/>
      <c r="F102" s="4"/>
    </row>
    <row r="103" spans="1:14" ht="21" customHeight="1" x14ac:dyDescent="0.25">
      <c r="B103" s="7" t="s">
        <v>157</v>
      </c>
      <c r="C103" s="8" t="s">
        <v>52</v>
      </c>
      <c r="D103" s="2">
        <v>18</v>
      </c>
      <c r="E103" s="2">
        <v>0</v>
      </c>
      <c r="F103" s="9"/>
      <c r="G103" s="3" t="s">
        <v>2</v>
      </c>
      <c r="H103" s="9">
        <f>F103*D103</f>
        <v>0</v>
      </c>
      <c r="I103" s="9"/>
      <c r="J103" s="107"/>
      <c r="K103" s="107"/>
    </row>
    <row r="104" spans="1:14" ht="21" customHeight="1" x14ac:dyDescent="0.25">
      <c r="B104" s="7" t="s">
        <v>158</v>
      </c>
      <c r="C104" s="8" t="s">
        <v>53</v>
      </c>
      <c r="D104" s="2">
        <v>16</v>
      </c>
      <c r="E104" s="2">
        <v>0</v>
      </c>
      <c r="F104" s="9"/>
      <c r="G104" s="3" t="s">
        <v>2</v>
      </c>
      <c r="H104" s="9">
        <f>F104*D104</f>
        <v>0</v>
      </c>
      <c r="I104" s="9"/>
      <c r="J104" s="9"/>
      <c r="K104" s="9"/>
    </row>
    <row r="105" spans="1:14" ht="21" customHeight="1" x14ac:dyDescent="0.25">
      <c r="B105" s="7" t="s">
        <v>159</v>
      </c>
      <c r="C105" s="8" t="s">
        <v>54</v>
      </c>
      <c r="D105" s="2">
        <v>16</v>
      </c>
      <c r="E105" s="2">
        <v>0</v>
      </c>
      <c r="F105" s="9"/>
      <c r="G105" s="3" t="s">
        <v>2</v>
      </c>
      <c r="H105" s="9">
        <f>F105*D105</f>
        <v>0</v>
      </c>
      <c r="I105" s="9"/>
      <c r="J105" s="9"/>
      <c r="K105" s="9"/>
    </row>
    <row r="106" spans="1:14" ht="21" customHeight="1" x14ac:dyDescent="0.25">
      <c r="B106" s="7" t="s">
        <v>160</v>
      </c>
      <c r="C106" s="8" t="s">
        <v>57</v>
      </c>
      <c r="D106" s="2">
        <v>18</v>
      </c>
      <c r="E106" s="2">
        <v>0</v>
      </c>
      <c r="F106" s="9"/>
      <c r="G106" s="3" t="s">
        <v>2</v>
      </c>
      <c r="H106" s="9">
        <f>F106*D106</f>
        <v>0</v>
      </c>
      <c r="I106" s="9"/>
      <c r="J106" s="9"/>
      <c r="K106" s="9"/>
    </row>
    <row r="107" spans="1:14" ht="21" customHeight="1" x14ac:dyDescent="0.25">
      <c r="A107" s="97"/>
      <c r="B107" s="7" t="s">
        <v>161</v>
      </c>
      <c r="C107" s="8" t="s">
        <v>59</v>
      </c>
      <c r="D107" s="2">
        <v>19</v>
      </c>
      <c r="E107" s="2">
        <v>0</v>
      </c>
      <c r="F107" s="9"/>
      <c r="G107" s="3" t="s">
        <v>2</v>
      </c>
      <c r="H107" s="9">
        <f>F107*D107</f>
        <v>0</v>
      </c>
      <c r="I107" s="9"/>
      <c r="J107" s="9"/>
      <c r="K107" s="9"/>
    </row>
    <row r="108" spans="1:14" ht="21" customHeight="1" x14ac:dyDescent="0.25">
      <c r="B108" s="7"/>
      <c r="C108" s="8"/>
      <c r="D108" s="2"/>
      <c r="E108" s="2"/>
      <c r="F108" s="9"/>
      <c r="G108" s="3"/>
      <c r="H108" s="9"/>
      <c r="I108" s="9"/>
      <c r="J108" s="9"/>
      <c r="K108" s="9"/>
    </row>
    <row r="109" spans="1:14" ht="21" customHeight="1" x14ac:dyDescent="0.25">
      <c r="B109" s="98"/>
      <c r="C109" s="99" t="s">
        <v>217</v>
      </c>
      <c r="D109" s="2"/>
      <c r="E109" s="2"/>
      <c r="F109" s="9"/>
      <c r="G109" s="3"/>
      <c r="H109" s="9"/>
      <c r="I109" s="9"/>
      <c r="J109" s="9"/>
      <c r="K109" s="9"/>
      <c r="L109" s="7"/>
    </row>
    <row r="110" spans="1:14" ht="21" customHeight="1" x14ac:dyDescent="0.25">
      <c r="B110" s="7" t="s">
        <v>162</v>
      </c>
      <c r="C110" s="8" t="s">
        <v>55</v>
      </c>
      <c r="D110" s="2">
        <v>43</v>
      </c>
      <c r="E110" s="2">
        <v>0</v>
      </c>
      <c r="F110" s="9"/>
      <c r="G110" s="3" t="s">
        <v>2</v>
      </c>
      <c r="H110" s="9">
        <f>F110*D110</f>
        <v>0</v>
      </c>
      <c r="I110" s="9"/>
      <c r="J110" s="9"/>
      <c r="K110" s="9"/>
      <c r="L110" s="102"/>
    </row>
    <row r="111" spans="1:14" ht="21" customHeight="1" x14ac:dyDescent="0.25">
      <c r="B111" s="7" t="s">
        <v>163</v>
      </c>
      <c r="C111" s="8" t="s">
        <v>56</v>
      </c>
      <c r="D111" s="2">
        <v>33</v>
      </c>
      <c r="E111" s="2">
        <v>0</v>
      </c>
      <c r="F111" s="9"/>
      <c r="G111" s="3" t="s">
        <v>2</v>
      </c>
      <c r="H111" s="9">
        <f>F111*D111</f>
        <v>0</v>
      </c>
      <c r="I111" s="9"/>
      <c r="J111" s="9"/>
      <c r="K111" s="9"/>
      <c r="L111" s="102"/>
    </row>
    <row r="112" spans="1:14" ht="21" customHeight="1" x14ac:dyDescent="0.25">
      <c r="B112" s="7" t="s">
        <v>164</v>
      </c>
      <c r="C112" s="8" t="s">
        <v>58</v>
      </c>
      <c r="D112" s="2">
        <v>38</v>
      </c>
      <c r="E112" s="2">
        <v>0</v>
      </c>
      <c r="F112" s="9"/>
      <c r="G112" s="3" t="s">
        <v>2</v>
      </c>
      <c r="H112" s="9">
        <f>F112*D112</f>
        <v>0</v>
      </c>
      <c r="I112" s="9"/>
      <c r="J112" s="9"/>
      <c r="K112" s="9"/>
    </row>
    <row r="113" spans="2:12" ht="21" customHeight="1" x14ac:dyDescent="0.25">
      <c r="B113" s="7" t="s">
        <v>165</v>
      </c>
      <c r="C113" s="8" t="s">
        <v>106</v>
      </c>
      <c r="D113" s="2">
        <v>53</v>
      </c>
      <c r="E113" s="2">
        <v>0</v>
      </c>
      <c r="F113" s="9"/>
      <c r="G113" s="3" t="s">
        <v>2</v>
      </c>
      <c r="H113" s="9">
        <f>F113*D113</f>
        <v>0</v>
      </c>
      <c r="I113" s="9"/>
      <c r="J113" s="9"/>
      <c r="K113" s="9"/>
      <c r="L113" s="102"/>
    </row>
    <row r="114" spans="2:12" ht="21" customHeight="1" x14ac:dyDescent="0.25">
      <c r="B114" s="7" t="s">
        <v>130</v>
      </c>
      <c r="C114" s="8" t="s">
        <v>107</v>
      </c>
      <c r="D114" s="2">
        <v>34</v>
      </c>
      <c r="E114" s="2">
        <v>0</v>
      </c>
      <c r="F114" s="9"/>
      <c r="G114" s="3" t="s">
        <v>2</v>
      </c>
      <c r="H114" s="9">
        <f>F114*D114</f>
        <v>0</v>
      </c>
      <c r="I114" s="9"/>
      <c r="J114" s="9"/>
      <c r="K114" s="9"/>
      <c r="L114" s="102"/>
    </row>
    <row r="115" spans="2:12" ht="21" customHeight="1" x14ac:dyDescent="0.25">
      <c r="B115" s="7"/>
      <c r="C115" s="8"/>
      <c r="D115" s="2"/>
      <c r="E115" s="2"/>
      <c r="F115" s="9"/>
      <c r="G115" s="3"/>
      <c r="H115" s="9"/>
      <c r="I115" s="9"/>
      <c r="J115" s="9"/>
      <c r="K115" s="9"/>
    </row>
    <row r="116" spans="2:12" ht="21" customHeight="1" x14ac:dyDescent="0.25">
      <c r="D116" s="94" t="s">
        <v>15</v>
      </c>
      <c r="E116" s="94" t="s">
        <v>14</v>
      </c>
      <c r="F116" s="94" t="s">
        <v>4</v>
      </c>
      <c r="G116" s="95" t="s">
        <v>3</v>
      </c>
      <c r="H116" s="95" t="s">
        <v>5</v>
      </c>
      <c r="I116" s="9"/>
      <c r="J116" s="9"/>
      <c r="K116" s="9"/>
    </row>
    <row r="117" spans="2:12" ht="21" customHeight="1" x14ac:dyDescent="0.25">
      <c r="B117" s="98"/>
      <c r="C117" s="99" t="s">
        <v>108</v>
      </c>
      <c r="D117" s="2"/>
      <c r="E117" s="2"/>
      <c r="F117" s="9"/>
      <c r="G117" s="3"/>
      <c r="H117" s="9"/>
      <c r="I117" s="9"/>
      <c r="J117" s="9"/>
      <c r="K117" s="9"/>
    </row>
    <row r="118" spans="2:12" ht="21" customHeight="1" x14ac:dyDescent="0.25">
      <c r="B118" s="7" t="s">
        <v>131</v>
      </c>
      <c r="C118" s="8" t="s">
        <v>109</v>
      </c>
      <c r="D118" s="2">
        <v>5</v>
      </c>
      <c r="E118" s="2">
        <v>0</v>
      </c>
      <c r="F118" s="9"/>
      <c r="G118" s="3" t="s">
        <v>2</v>
      </c>
      <c r="H118" s="9">
        <f>F118*D118</f>
        <v>0</v>
      </c>
      <c r="I118" s="9"/>
      <c r="J118" s="9"/>
      <c r="K118" s="9"/>
    </row>
    <row r="119" spans="2:12" ht="21" customHeight="1" x14ac:dyDescent="0.25">
      <c r="B119" s="7" t="s">
        <v>132</v>
      </c>
      <c r="C119" s="8" t="s">
        <v>64</v>
      </c>
      <c r="D119" s="2">
        <v>9</v>
      </c>
      <c r="E119" s="2">
        <v>0</v>
      </c>
      <c r="F119" s="9"/>
      <c r="G119" s="3" t="s">
        <v>2</v>
      </c>
      <c r="H119" s="9">
        <f>F119*D119</f>
        <v>0</v>
      </c>
      <c r="I119" s="9"/>
      <c r="J119" s="9"/>
      <c r="K119" s="9"/>
    </row>
    <row r="120" spans="2:12" ht="21" customHeight="1" x14ac:dyDescent="0.25">
      <c r="B120" s="7" t="s">
        <v>133</v>
      </c>
      <c r="C120" s="8" t="s">
        <v>110</v>
      </c>
      <c r="D120" s="2">
        <v>9</v>
      </c>
      <c r="E120" s="2">
        <v>0</v>
      </c>
      <c r="F120" s="9"/>
      <c r="G120" s="3" t="s">
        <v>2</v>
      </c>
      <c r="H120" s="9">
        <f>F120*D120</f>
        <v>0</v>
      </c>
      <c r="I120" s="9"/>
      <c r="J120" s="9"/>
      <c r="K120" s="9"/>
    </row>
    <row r="121" spans="2:12" ht="21" customHeight="1" x14ac:dyDescent="0.25">
      <c r="B121" s="7" t="s">
        <v>134</v>
      </c>
      <c r="C121" s="8" t="s">
        <v>65</v>
      </c>
      <c r="D121" s="2">
        <v>4</v>
      </c>
      <c r="E121" s="2">
        <v>0</v>
      </c>
      <c r="F121" s="9"/>
      <c r="G121" s="3" t="s">
        <v>2</v>
      </c>
      <c r="H121" s="9">
        <f>F121*D121</f>
        <v>0</v>
      </c>
      <c r="I121" s="9"/>
      <c r="J121" s="9"/>
      <c r="K121" s="9"/>
    </row>
    <row r="122" spans="2:12" ht="21" customHeight="1" x14ac:dyDescent="0.2">
      <c r="B122" s="7"/>
      <c r="C122" s="38" t="s">
        <v>80</v>
      </c>
      <c r="D122" s="39"/>
      <c r="E122" s="39"/>
      <c r="F122" s="39"/>
      <c r="G122" s="40"/>
      <c r="H122" s="41">
        <f>SUM(H103:H121)</f>
        <v>0</v>
      </c>
      <c r="I122" s="9"/>
      <c r="J122" s="9"/>
      <c r="K122" s="9"/>
      <c r="L122" s="106"/>
    </row>
    <row r="123" spans="2:12" ht="21" customHeight="1" x14ac:dyDescent="0.25">
      <c r="B123" s="4"/>
      <c r="C123" s="4"/>
      <c r="D123" s="4"/>
      <c r="E123" s="4"/>
      <c r="F123" s="4"/>
    </row>
    <row r="124" spans="2:12" ht="21" customHeight="1" x14ac:dyDescent="0.25">
      <c r="B124" s="49">
        <v>607</v>
      </c>
      <c r="C124" s="49" t="s">
        <v>79</v>
      </c>
      <c r="D124" s="49"/>
      <c r="E124" s="49"/>
      <c r="F124" s="49"/>
      <c r="G124" s="49"/>
      <c r="H124" s="49"/>
      <c r="I124" s="9"/>
      <c r="J124" s="9"/>
      <c r="K124" s="9"/>
    </row>
    <row r="125" spans="2:12" ht="21" customHeight="1" x14ac:dyDescent="0.2">
      <c r="B125" s="53"/>
      <c r="C125" s="53" t="s">
        <v>220</v>
      </c>
      <c r="D125" s="53"/>
      <c r="E125" s="53"/>
      <c r="F125" s="53"/>
      <c r="G125" s="53"/>
      <c r="H125" s="53"/>
      <c r="I125" s="53"/>
      <c r="J125" s="53"/>
      <c r="K125" s="53"/>
    </row>
    <row r="126" spans="2:12" ht="21" customHeight="1" x14ac:dyDescent="0.25">
      <c r="B126" s="7" t="s">
        <v>151</v>
      </c>
      <c r="C126" s="8" t="s">
        <v>60</v>
      </c>
      <c r="D126" s="2">
        <v>68</v>
      </c>
      <c r="E126" s="2">
        <v>0</v>
      </c>
      <c r="F126" s="9"/>
      <c r="G126" s="3" t="s">
        <v>2</v>
      </c>
      <c r="H126" s="9">
        <f>F126*D126</f>
        <v>0</v>
      </c>
      <c r="I126" s="9"/>
      <c r="J126" s="9"/>
      <c r="K126" s="9"/>
    </row>
    <row r="127" spans="2:12" ht="21" customHeight="1" x14ac:dyDescent="0.25">
      <c r="B127" s="7" t="s">
        <v>152</v>
      </c>
      <c r="C127" s="8" t="s">
        <v>61</v>
      </c>
      <c r="D127" s="2">
        <v>34</v>
      </c>
      <c r="E127" s="2">
        <v>0</v>
      </c>
      <c r="F127" s="9"/>
      <c r="G127" s="3" t="s">
        <v>2</v>
      </c>
      <c r="H127" s="9">
        <f>F127*D127</f>
        <v>0</v>
      </c>
      <c r="I127" s="9"/>
      <c r="J127" s="9"/>
      <c r="K127" s="9"/>
    </row>
    <row r="128" spans="2:12" ht="21" customHeight="1" x14ac:dyDescent="0.25">
      <c r="B128" s="7" t="s">
        <v>153</v>
      </c>
      <c r="C128" s="8" t="s">
        <v>62</v>
      </c>
      <c r="D128" s="2">
        <v>34</v>
      </c>
      <c r="E128" s="2">
        <v>0</v>
      </c>
      <c r="F128" s="9"/>
      <c r="G128" s="3" t="s">
        <v>2</v>
      </c>
      <c r="H128" s="9">
        <f>F128*D128</f>
        <v>0</v>
      </c>
      <c r="I128" s="9"/>
      <c r="J128" s="9"/>
      <c r="K128" s="9"/>
    </row>
    <row r="129" spans="2:11" ht="26.25" customHeight="1" x14ac:dyDescent="0.25">
      <c r="B129" s="7" t="s">
        <v>154</v>
      </c>
      <c r="C129" s="8" t="s">
        <v>24</v>
      </c>
      <c r="D129" s="2">
        <v>34</v>
      </c>
      <c r="E129" s="2">
        <v>0</v>
      </c>
      <c r="F129" s="9"/>
      <c r="G129" s="3" t="s">
        <v>2</v>
      </c>
      <c r="H129" s="9">
        <f>F129*D129</f>
        <v>0</v>
      </c>
      <c r="I129" s="9"/>
      <c r="J129" s="9"/>
      <c r="K129" s="9"/>
    </row>
    <row r="130" spans="2:11" ht="21" customHeight="1" x14ac:dyDescent="0.25">
      <c r="B130" s="7" t="s">
        <v>155</v>
      </c>
      <c r="C130" s="8" t="s">
        <v>63</v>
      </c>
      <c r="D130" s="2">
        <v>34</v>
      </c>
      <c r="E130" s="2">
        <v>0</v>
      </c>
      <c r="F130" s="9"/>
      <c r="G130" s="3" t="s">
        <v>2</v>
      </c>
      <c r="H130" s="9">
        <f>F130*D130</f>
        <v>0</v>
      </c>
      <c r="I130" s="9"/>
      <c r="J130" s="9"/>
      <c r="K130" s="9"/>
    </row>
    <row r="131" spans="2:11" ht="21" customHeight="1" x14ac:dyDescent="0.2">
      <c r="B131" s="53"/>
      <c r="C131" s="53" t="s">
        <v>66</v>
      </c>
      <c r="D131" s="53"/>
      <c r="E131" s="53"/>
      <c r="F131" s="53"/>
      <c r="G131" s="53"/>
      <c r="H131" s="53"/>
      <c r="I131" s="9"/>
      <c r="J131" s="9"/>
      <c r="K131" s="9"/>
    </row>
    <row r="132" spans="2:11" ht="21" customHeight="1" x14ac:dyDescent="0.25">
      <c r="B132" s="7" t="s">
        <v>156</v>
      </c>
      <c r="C132" s="8" t="s">
        <v>27</v>
      </c>
      <c r="D132" s="2">
        <v>29</v>
      </c>
      <c r="E132" s="2">
        <v>0</v>
      </c>
      <c r="F132" s="9"/>
      <c r="G132" s="3" t="s">
        <v>2</v>
      </c>
      <c r="H132" s="9">
        <f>F132*D132</f>
        <v>0</v>
      </c>
      <c r="I132" s="9"/>
      <c r="J132" s="9"/>
      <c r="K132" s="9"/>
    </row>
    <row r="133" spans="2:11" ht="21" customHeight="1" x14ac:dyDescent="0.25">
      <c r="B133" s="7" t="s">
        <v>135</v>
      </c>
      <c r="C133" s="8" t="s">
        <v>26</v>
      </c>
      <c r="D133" s="2">
        <v>29</v>
      </c>
      <c r="E133" s="2">
        <v>0</v>
      </c>
      <c r="F133" s="9"/>
      <c r="G133" s="3" t="s">
        <v>2</v>
      </c>
      <c r="H133" s="9">
        <f>F133*D133</f>
        <v>0</v>
      </c>
      <c r="I133" s="9"/>
      <c r="J133" s="9"/>
      <c r="K133" s="9"/>
    </row>
    <row r="134" spans="2:11" ht="21" customHeight="1" x14ac:dyDescent="0.25">
      <c r="B134" s="7" t="s">
        <v>136</v>
      </c>
      <c r="C134" s="8" t="s">
        <v>67</v>
      </c>
      <c r="D134" s="2">
        <v>29</v>
      </c>
      <c r="E134" s="2">
        <v>0</v>
      </c>
      <c r="F134" s="9"/>
      <c r="G134" s="3" t="s">
        <v>2</v>
      </c>
      <c r="H134" s="9">
        <f>F134*D134</f>
        <v>0</v>
      </c>
      <c r="I134" s="9"/>
      <c r="J134" s="9"/>
      <c r="K134" s="9"/>
    </row>
    <row r="135" spans="2:11" ht="18.75" customHeight="1" x14ac:dyDescent="0.25">
      <c r="B135" s="7" t="s">
        <v>137</v>
      </c>
      <c r="C135" s="8" t="s">
        <v>68</v>
      </c>
      <c r="D135" s="2">
        <v>29</v>
      </c>
      <c r="E135" s="2">
        <v>0</v>
      </c>
      <c r="F135" s="9"/>
      <c r="G135" s="3" t="s">
        <v>2</v>
      </c>
      <c r="H135" s="9">
        <f>F135*D135</f>
        <v>0</v>
      </c>
      <c r="I135" s="9"/>
      <c r="J135" s="9"/>
      <c r="K135" s="9"/>
    </row>
    <row r="136" spans="2:11" ht="21" customHeight="1" x14ac:dyDescent="0.25">
      <c r="B136" s="7" t="s">
        <v>138</v>
      </c>
      <c r="C136" s="8" t="s">
        <v>25</v>
      </c>
      <c r="D136" s="2">
        <v>58</v>
      </c>
      <c r="E136" s="2">
        <v>0</v>
      </c>
      <c r="F136" s="9"/>
      <c r="G136" s="3" t="s">
        <v>2</v>
      </c>
      <c r="H136" s="9">
        <f>F136*D136</f>
        <v>0</v>
      </c>
      <c r="I136" s="9"/>
      <c r="J136" s="9"/>
      <c r="K136" s="9"/>
    </row>
    <row r="137" spans="2:11" ht="21" customHeight="1" x14ac:dyDescent="0.2">
      <c r="B137" s="53"/>
      <c r="C137" s="53" t="s">
        <v>221</v>
      </c>
      <c r="D137" s="53"/>
      <c r="E137" s="53"/>
      <c r="F137" s="53"/>
      <c r="G137" s="53"/>
      <c r="H137" s="53"/>
      <c r="I137" s="9"/>
      <c r="J137" s="9"/>
      <c r="K137" s="9"/>
    </row>
    <row r="138" spans="2:11" ht="21" customHeight="1" x14ac:dyDescent="0.25">
      <c r="B138" s="7" t="s">
        <v>139</v>
      </c>
      <c r="C138" s="8" t="s">
        <v>60</v>
      </c>
      <c r="D138" s="2">
        <v>138</v>
      </c>
      <c r="E138" s="2">
        <v>0</v>
      </c>
      <c r="F138" s="9"/>
      <c r="G138" s="3" t="s">
        <v>2</v>
      </c>
      <c r="H138" s="9">
        <f>F138*D138</f>
        <v>0</v>
      </c>
      <c r="I138" s="9"/>
      <c r="J138" s="9"/>
      <c r="K138" s="9"/>
    </row>
    <row r="139" spans="2:11" ht="21" customHeight="1" x14ac:dyDescent="0.25">
      <c r="B139" s="7" t="s">
        <v>140</v>
      </c>
      <c r="C139" s="8" t="s">
        <v>61</v>
      </c>
      <c r="D139" s="2">
        <v>69</v>
      </c>
      <c r="E139" s="2">
        <v>0</v>
      </c>
      <c r="F139" s="9"/>
      <c r="G139" s="3" t="s">
        <v>2</v>
      </c>
      <c r="H139" s="9">
        <f>F139*D139</f>
        <v>0</v>
      </c>
      <c r="I139" s="9"/>
      <c r="J139" s="9"/>
      <c r="K139" s="9"/>
    </row>
    <row r="140" spans="2:11" ht="21" customHeight="1" x14ac:dyDescent="0.25">
      <c r="B140" s="7" t="s">
        <v>141</v>
      </c>
      <c r="C140" s="8" t="s">
        <v>62</v>
      </c>
      <c r="D140" s="2">
        <v>69</v>
      </c>
      <c r="E140" s="2">
        <v>0</v>
      </c>
      <c r="F140" s="9"/>
      <c r="G140" s="3" t="s">
        <v>2</v>
      </c>
      <c r="H140" s="9">
        <f>F140*D140</f>
        <v>0</v>
      </c>
      <c r="I140" s="9"/>
      <c r="J140" s="9"/>
      <c r="K140" s="9"/>
    </row>
    <row r="141" spans="2:11" ht="21.75" customHeight="1" x14ac:dyDescent="0.25">
      <c r="B141" s="7" t="s">
        <v>142</v>
      </c>
      <c r="C141" s="8" t="s">
        <v>24</v>
      </c>
      <c r="D141" s="2">
        <v>69</v>
      </c>
      <c r="E141" s="2">
        <v>0</v>
      </c>
      <c r="F141" s="9"/>
      <c r="G141" s="3" t="s">
        <v>2</v>
      </c>
      <c r="H141" s="9">
        <f>F141*D141</f>
        <v>0</v>
      </c>
      <c r="I141" s="9"/>
      <c r="J141" s="9"/>
      <c r="K141" s="9"/>
    </row>
    <row r="142" spans="2:11" ht="21" customHeight="1" x14ac:dyDescent="0.25">
      <c r="B142" s="7" t="s">
        <v>143</v>
      </c>
      <c r="C142" s="8" t="s">
        <v>63</v>
      </c>
      <c r="D142" s="2">
        <v>69</v>
      </c>
      <c r="E142" s="2">
        <v>0</v>
      </c>
      <c r="F142" s="9"/>
      <c r="G142" s="3" t="s">
        <v>2</v>
      </c>
      <c r="H142" s="9">
        <f>F142*D142</f>
        <v>0</v>
      </c>
      <c r="I142" s="9"/>
      <c r="J142" s="9"/>
      <c r="K142" s="9"/>
    </row>
    <row r="143" spans="2:11" ht="21" customHeight="1" x14ac:dyDescent="0.2">
      <c r="B143" s="7"/>
      <c r="C143" s="38" t="s">
        <v>78</v>
      </c>
      <c r="D143" s="39"/>
      <c r="E143" s="39"/>
      <c r="F143" s="39"/>
      <c r="G143" s="40"/>
      <c r="H143" s="41">
        <f>SUM(H126:H142)</f>
        <v>0</v>
      </c>
      <c r="I143" s="9"/>
      <c r="J143" s="9"/>
      <c r="K143" s="9"/>
    </row>
    <row r="144" spans="2:11" ht="21" customHeight="1" x14ac:dyDescent="0.25">
      <c r="B144" s="7"/>
      <c r="C144" s="8"/>
      <c r="D144" s="2"/>
      <c r="E144" s="2"/>
      <c r="F144" s="2"/>
      <c r="G144" s="3"/>
      <c r="H144" s="9"/>
      <c r="I144" s="9"/>
      <c r="J144" s="9"/>
      <c r="K144" s="9"/>
    </row>
    <row r="145" spans="2:11" ht="21" customHeight="1" x14ac:dyDescent="0.25">
      <c r="B145" s="49">
        <v>608</v>
      </c>
      <c r="C145" s="49" t="s">
        <v>69</v>
      </c>
      <c r="D145" s="49"/>
      <c r="E145" s="49"/>
      <c r="F145" s="49"/>
      <c r="G145" s="49"/>
      <c r="H145" s="49"/>
      <c r="I145" s="9"/>
      <c r="J145" s="9"/>
      <c r="K145" s="9"/>
    </row>
    <row r="146" spans="2:11" ht="21" customHeight="1" x14ac:dyDescent="0.25">
      <c r="B146" s="7" t="s">
        <v>144</v>
      </c>
      <c r="C146" s="8" t="s">
        <v>70</v>
      </c>
      <c r="D146" s="2">
        <v>8</v>
      </c>
      <c r="E146" s="2">
        <v>0</v>
      </c>
      <c r="F146" s="9"/>
      <c r="G146" s="3" t="s">
        <v>2</v>
      </c>
      <c r="H146" s="9">
        <f>F146*D146</f>
        <v>0</v>
      </c>
      <c r="I146" s="9"/>
      <c r="J146" s="9"/>
      <c r="K146" s="9"/>
    </row>
    <row r="147" spans="2:11" ht="21" customHeight="1" x14ac:dyDescent="0.25">
      <c r="B147" s="7" t="s">
        <v>145</v>
      </c>
      <c r="C147" s="8" t="s">
        <v>71</v>
      </c>
      <c r="D147" s="2">
        <v>8</v>
      </c>
      <c r="E147" s="2">
        <v>0</v>
      </c>
      <c r="F147" s="9"/>
      <c r="G147" s="3" t="s">
        <v>2</v>
      </c>
      <c r="H147" s="9">
        <f>F147*D147</f>
        <v>0</v>
      </c>
      <c r="I147" s="9"/>
      <c r="J147" s="9"/>
      <c r="K147" s="9"/>
    </row>
    <row r="148" spans="2:11" ht="21" customHeight="1" x14ac:dyDescent="0.25">
      <c r="B148" s="7" t="s">
        <v>146</v>
      </c>
      <c r="C148" s="8" t="s">
        <v>72</v>
      </c>
      <c r="D148" s="2">
        <v>9</v>
      </c>
      <c r="E148" s="2">
        <v>0</v>
      </c>
      <c r="F148" s="9"/>
      <c r="G148" s="3" t="s">
        <v>2</v>
      </c>
      <c r="H148" s="9">
        <f>F148*D148</f>
        <v>0</v>
      </c>
      <c r="I148" s="9"/>
      <c r="J148" s="9"/>
      <c r="K148" s="9"/>
    </row>
    <row r="149" spans="2:11" ht="21" customHeight="1" x14ac:dyDescent="0.2">
      <c r="B149" s="7"/>
      <c r="C149" s="38" t="s">
        <v>77</v>
      </c>
      <c r="D149" s="39"/>
      <c r="E149" s="39"/>
      <c r="F149" s="39"/>
      <c r="G149" s="40"/>
      <c r="H149" s="41">
        <f>SUM(H146:H148)</f>
        <v>0</v>
      </c>
      <c r="I149" s="9"/>
      <c r="J149" s="9"/>
      <c r="K149" s="9"/>
    </row>
    <row r="150" spans="2:11" ht="30" customHeight="1" x14ac:dyDescent="0.25">
      <c r="D150" s="94" t="s">
        <v>15</v>
      </c>
      <c r="E150" s="94" t="s">
        <v>14</v>
      </c>
      <c r="F150" s="94" t="s">
        <v>4</v>
      </c>
      <c r="G150" s="95" t="s">
        <v>3</v>
      </c>
      <c r="H150" s="95" t="s">
        <v>5</v>
      </c>
      <c r="I150" s="9"/>
      <c r="J150" s="9"/>
      <c r="K150" s="9"/>
    </row>
    <row r="151" spans="2:11" ht="21" customHeight="1" x14ac:dyDescent="0.25">
      <c r="B151" s="49">
        <v>609</v>
      </c>
      <c r="C151" s="49" t="s">
        <v>73</v>
      </c>
      <c r="D151" s="49"/>
      <c r="E151" s="49"/>
      <c r="F151" s="49"/>
      <c r="G151" s="49"/>
      <c r="H151" s="49"/>
      <c r="I151" s="9"/>
      <c r="J151" s="9"/>
      <c r="K151" s="9"/>
    </row>
    <row r="152" spans="2:11" ht="37.5" customHeight="1" x14ac:dyDescent="0.25">
      <c r="B152" s="7" t="s">
        <v>147</v>
      </c>
      <c r="C152" s="25" t="s">
        <v>234</v>
      </c>
      <c r="D152" s="2">
        <v>1931</v>
      </c>
      <c r="E152" s="2">
        <v>0</v>
      </c>
      <c r="F152" s="9"/>
      <c r="G152" s="3" t="s">
        <v>8</v>
      </c>
      <c r="H152" s="9">
        <f>F152*D152</f>
        <v>0</v>
      </c>
      <c r="I152" s="9"/>
      <c r="J152" s="9"/>
      <c r="K152" s="9"/>
    </row>
    <row r="153" spans="2:11" ht="43.5" customHeight="1" x14ac:dyDescent="0.25">
      <c r="B153" s="7" t="s">
        <v>148</v>
      </c>
      <c r="C153" s="25" t="s">
        <v>235</v>
      </c>
      <c r="D153" s="2">
        <v>530</v>
      </c>
      <c r="E153" s="2">
        <v>0</v>
      </c>
      <c r="F153" s="9"/>
      <c r="G153" s="3" t="s">
        <v>8</v>
      </c>
      <c r="H153" s="9">
        <f>F153*D153</f>
        <v>0</v>
      </c>
      <c r="I153" s="9"/>
      <c r="J153" s="9"/>
      <c r="K153" s="9"/>
    </row>
    <row r="154" spans="2:11" ht="39" customHeight="1" x14ac:dyDescent="0.25">
      <c r="B154" s="7" t="s">
        <v>149</v>
      </c>
      <c r="C154" s="25" t="s">
        <v>74</v>
      </c>
      <c r="D154" s="2">
        <v>360</v>
      </c>
      <c r="E154" s="2">
        <v>0</v>
      </c>
      <c r="F154" s="9"/>
      <c r="G154" s="3" t="s">
        <v>8</v>
      </c>
      <c r="H154" s="9">
        <f>F154*D154</f>
        <v>0</v>
      </c>
      <c r="I154" s="9"/>
      <c r="J154" s="9"/>
      <c r="K154" s="9"/>
    </row>
    <row r="155" spans="2:11" ht="42" customHeight="1" x14ac:dyDescent="0.25">
      <c r="B155" s="7" t="s">
        <v>150</v>
      </c>
      <c r="C155" s="25" t="s">
        <v>75</v>
      </c>
      <c r="D155" s="2">
        <v>585</v>
      </c>
      <c r="E155" s="2">
        <v>0</v>
      </c>
      <c r="F155" s="9"/>
      <c r="G155" s="3" t="s">
        <v>8</v>
      </c>
      <c r="H155" s="9">
        <f>F155*D155</f>
        <v>0</v>
      </c>
      <c r="I155" s="9"/>
      <c r="J155" s="9"/>
      <c r="K155" s="9"/>
    </row>
    <row r="156" spans="2:11" ht="19.5" customHeight="1" x14ac:dyDescent="0.2">
      <c r="B156" s="7"/>
      <c r="C156" s="38" t="s">
        <v>76</v>
      </c>
      <c r="D156" s="39"/>
      <c r="E156" s="39"/>
      <c r="F156" s="39"/>
      <c r="G156" s="40"/>
      <c r="H156" s="41">
        <f>SUM(H152:H155)</f>
        <v>0</v>
      </c>
      <c r="I156" s="9"/>
      <c r="J156" s="9"/>
      <c r="K156" s="9"/>
    </row>
    <row r="157" spans="2:11" ht="18.75" customHeight="1" thickBot="1" x14ac:dyDescent="0.3">
      <c r="B157" s="7"/>
      <c r="C157" s="25"/>
      <c r="D157" s="2"/>
      <c r="E157" s="2"/>
      <c r="F157" s="2"/>
      <c r="G157" s="3"/>
      <c r="H157" s="9"/>
      <c r="I157" s="9"/>
      <c r="J157" s="9"/>
      <c r="K157" s="9"/>
    </row>
    <row r="158" spans="2:11" ht="21" customHeight="1" thickBot="1" x14ac:dyDescent="0.25">
      <c r="C158" s="121" t="s">
        <v>81</v>
      </c>
      <c r="D158" s="122"/>
      <c r="E158" s="122"/>
      <c r="F158" s="122"/>
      <c r="G158" s="122"/>
      <c r="H158" s="56">
        <f>H61+H73+H80+H87+H99+H122+H143+H149+H156</f>
        <v>0</v>
      </c>
      <c r="I158" s="17"/>
      <c r="J158" s="17"/>
      <c r="K158" s="17"/>
    </row>
    <row r="159" spans="2:11" ht="30" customHeight="1" x14ac:dyDescent="0.25">
      <c r="C159" s="1"/>
      <c r="D159" s="2"/>
      <c r="E159" s="2"/>
      <c r="F159" s="2"/>
      <c r="G159" s="3"/>
      <c r="H159" s="9"/>
      <c r="I159" s="9"/>
      <c r="J159" s="9"/>
      <c r="K159" s="9"/>
    </row>
    <row r="160" spans="2:11" ht="27.75" customHeight="1" x14ac:dyDescent="0.25">
      <c r="B160" s="28">
        <v>700</v>
      </c>
      <c r="C160" s="32" t="s">
        <v>12</v>
      </c>
      <c r="D160" s="37"/>
      <c r="E160" s="37"/>
      <c r="F160" s="37"/>
      <c r="G160" s="10"/>
      <c r="H160" s="10"/>
    </row>
    <row r="161" spans="2:12" ht="36.75" customHeight="1" x14ac:dyDescent="0.25">
      <c r="B161" s="25"/>
      <c r="C161" s="127" t="s">
        <v>13</v>
      </c>
      <c r="D161" s="127"/>
      <c r="E161" s="127"/>
      <c r="F161" s="127"/>
      <c r="G161" s="127"/>
      <c r="H161" s="127"/>
      <c r="I161" s="9"/>
      <c r="J161" s="9"/>
      <c r="K161" s="9"/>
    </row>
    <row r="162" spans="2:12" ht="15" x14ac:dyDescent="0.25">
      <c r="B162" s="7">
        <v>701</v>
      </c>
      <c r="C162" s="8" t="s">
        <v>206</v>
      </c>
      <c r="D162" s="2">
        <v>1</v>
      </c>
      <c r="E162" s="2">
        <v>0</v>
      </c>
      <c r="F162" s="9"/>
      <c r="G162" s="3" t="s">
        <v>16</v>
      </c>
      <c r="H162" s="9">
        <f>D162*F162</f>
        <v>0</v>
      </c>
      <c r="I162" s="9"/>
      <c r="J162" s="9"/>
      <c r="K162" s="9"/>
      <c r="L162" s="101"/>
    </row>
    <row r="163" spans="2:12" ht="21" customHeight="1" x14ac:dyDescent="0.25">
      <c r="B163" s="7">
        <v>702</v>
      </c>
      <c r="C163" s="8" t="s">
        <v>205</v>
      </c>
      <c r="D163" s="2">
        <v>1</v>
      </c>
      <c r="E163" s="2">
        <v>0</v>
      </c>
      <c r="F163" s="9"/>
      <c r="G163" s="3" t="s">
        <v>16</v>
      </c>
      <c r="H163" s="9">
        <f>D163*F163</f>
        <v>0</v>
      </c>
      <c r="I163" s="9"/>
      <c r="J163" s="9"/>
      <c r="K163" s="9"/>
      <c r="L163" s="4"/>
    </row>
    <row r="164" spans="2:12" ht="21.75" customHeight="1" thickBot="1" x14ac:dyDescent="0.3">
      <c r="B164" s="4"/>
      <c r="C164" s="4"/>
      <c r="D164" s="4"/>
      <c r="E164" s="4"/>
      <c r="F164" s="4"/>
    </row>
    <row r="165" spans="2:12" ht="21.75" customHeight="1" thickBot="1" x14ac:dyDescent="0.25">
      <c r="C165" s="121" t="s">
        <v>93</v>
      </c>
      <c r="D165" s="122"/>
      <c r="E165" s="122"/>
      <c r="F165" s="122"/>
      <c r="G165" s="122"/>
      <c r="H165" s="56">
        <f>H163+H162</f>
        <v>0</v>
      </c>
      <c r="I165" s="17"/>
      <c r="J165" s="17"/>
      <c r="K165" s="17"/>
    </row>
    <row r="166" spans="2:12" ht="22.5" customHeight="1" x14ac:dyDescent="0.25">
      <c r="C166" s="43"/>
      <c r="D166" s="16"/>
      <c r="E166" s="16"/>
      <c r="F166" s="16"/>
      <c r="G166" s="1"/>
      <c r="H166" s="17"/>
      <c r="I166" s="17"/>
      <c r="J166" s="17"/>
      <c r="K166" s="17"/>
    </row>
    <row r="167" spans="2:12" ht="21" customHeight="1" x14ac:dyDescent="0.25">
      <c r="B167" s="28">
        <v>800</v>
      </c>
      <c r="C167" s="32" t="s">
        <v>22</v>
      </c>
      <c r="D167" s="34"/>
      <c r="E167" s="34"/>
      <c r="F167" s="34"/>
      <c r="G167" s="35"/>
      <c r="H167" s="35"/>
      <c r="I167" s="17"/>
      <c r="J167" s="17"/>
      <c r="K167" s="17"/>
    </row>
    <row r="168" spans="2:12" ht="21" customHeight="1" x14ac:dyDescent="0.25">
      <c r="B168" s="7">
        <v>801</v>
      </c>
      <c r="C168" s="8" t="s">
        <v>82</v>
      </c>
      <c r="D168" s="2">
        <v>36</v>
      </c>
      <c r="E168" s="2">
        <v>0</v>
      </c>
      <c r="F168" s="9"/>
      <c r="G168" s="3" t="s">
        <v>8</v>
      </c>
      <c r="H168" s="9">
        <f t="shared" ref="H168:H172" si="3">F168*D168</f>
        <v>0</v>
      </c>
      <c r="I168" s="17"/>
      <c r="J168" s="17"/>
      <c r="K168" s="17"/>
    </row>
    <row r="169" spans="2:12" ht="21" customHeight="1" x14ac:dyDescent="0.25">
      <c r="B169" s="7">
        <v>802</v>
      </c>
      <c r="C169" s="8" t="s">
        <v>237</v>
      </c>
      <c r="D169" s="2">
        <v>26</v>
      </c>
      <c r="E169" s="2">
        <v>0</v>
      </c>
      <c r="F169" s="9"/>
      <c r="G169" s="3" t="s">
        <v>6</v>
      </c>
      <c r="H169" s="9">
        <f t="shared" si="3"/>
        <v>0</v>
      </c>
      <c r="I169" s="17"/>
      <c r="J169" s="17"/>
      <c r="K169" s="17"/>
    </row>
    <row r="170" spans="2:12" ht="22.5" customHeight="1" x14ac:dyDescent="0.25">
      <c r="B170" s="7">
        <v>803</v>
      </c>
      <c r="C170" s="8" t="s">
        <v>238</v>
      </c>
      <c r="D170" s="2">
        <v>1</v>
      </c>
      <c r="E170" s="2">
        <v>0</v>
      </c>
      <c r="F170" s="9"/>
      <c r="G170" s="3" t="s">
        <v>16</v>
      </c>
      <c r="H170" s="9">
        <f t="shared" si="3"/>
        <v>0</v>
      </c>
      <c r="I170" s="17"/>
      <c r="J170" s="17"/>
      <c r="K170" s="17"/>
      <c r="L170" s="102"/>
    </row>
    <row r="171" spans="2:12" ht="26.25" customHeight="1" x14ac:dyDescent="0.25">
      <c r="B171" s="7">
        <v>804</v>
      </c>
      <c r="C171" s="8" t="s">
        <v>245</v>
      </c>
      <c r="D171" s="4">
        <v>15.6</v>
      </c>
      <c r="E171" s="4"/>
      <c r="F171" s="9"/>
      <c r="G171" s="4" t="s">
        <v>8</v>
      </c>
      <c r="H171" s="9">
        <f t="shared" si="3"/>
        <v>0</v>
      </c>
    </row>
    <row r="172" spans="2:12" ht="21" customHeight="1" thickBot="1" x14ac:dyDescent="0.3">
      <c r="B172" s="7">
        <v>805</v>
      </c>
      <c r="C172" s="8" t="s">
        <v>253</v>
      </c>
      <c r="D172" s="2">
        <v>1</v>
      </c>
      <c r="E172" s="2">
        <v>0</v>
      </c>
      <c r="F172" s="9"/>
      <c r="G172" s="3" t="s">
        <v>16</v>
      </c>
      <c r="H172" s="9">
        <f t="shared" si="3"/>
        <v>0</v>
      </c>
      <c r="I172" s="17"/>
      <c r="J172" s="17"/>
      <c r="K172" s="17"/>
    </row>
    <row r="173" spans="2:12" ht="21" customHeight="1" thickBot="1" x14ac:dyDescent="0.25">
      <c r="C173" s="121" t="s">
        <v>87</v>
      </c>
      <c r="D173" s="122"/>
      <c r="E173" s="122"/>
      <c r="F173" s="122"/>
      <c r="G173" s="122"/>
      <c r="H173" s="56">
        <f>SUM(H168:H172)</f>
        <v>0</v>
      </c>
      <c r="I173" s="17"/>
      <c r="J173" s="17"/>
      <c r="K173" s="17"/>
    </row>
    <row r="174" spans="2:12" ht="21" customHeight="1" x14ac:dyDescent="0.25">
      <c r="D174" s="94" t="s">
        <v>15</v>
      </c>
      <c r="E174" s="94" t="s">
        <v>14</v>
      </c>
      <c r="F174" s="94" t="s">
        <v>4</v>
      </c>
      <c r="G174" s="95" t="s">
        <v>3</v>
      </c>
      <c r="H174" s="95" t="s">
        <v>5</v>
      </c>
      <c r="I174" s="17"/>
      <c r="J174" s="17"/>
      <c r="K174" s="17"/>
    </row>
    <row r="175" spans="2:12" ht="21" customHeight="1" x14ac:dyDescent="0.25">
      <c r="B175" s="28">
        <v>900</v>
      </c>
      <c r="C175" s="32" t="s">
        <v>83</v>
      </c>
      <c r="D175" s="34"/>
      <c r="E175" s="34"/>
      <c r="F175" s="33"/>
      <c r="G175" s="35"/>
      <c r="H175" s="35"/>
      <c r="I175" s="17"/>
      <c r="J175" s="17"/>
      <c r="K175" s="17"/>
    </row>
    <row r="176" spans="2:12" ht="21" customHeight="1" x14ac:dyDescent="0.25">
      <c r="B176" s="20">
        <v>901</v>
      </c>
      <c r="C176" s="21" t="s">
        <v>84</v>
      </c>
      <c r="D176" s="23"/>
      <c r="E176" s="23"/>
      <c r="F176" s="22"/>
      <c r="G176" s="24"/>
      <c r="H176" s="22"/>
      <c r="I176" s="17"/>
      <c r="J176" s="17"/>
      <c r="K176" s="17"/>
    </row>
    <row r="177" spans="2:12" ht="21" customHeight="1" x14ac:dyDescent="0.25">
      <c r="B177" s="7" t="s">
        <v>208</v>
      </c>
      <c r="C177" s="8" t="s">
        <v>218</v>
      </c>
      <c r="D177" s="2">
        <v>1</v>
      </c>
      <c r="E177" s="2">
        <v>0</v>
      </c>
      <c r="F177" s="9"/>
      <c r="G177" s="3" t="s">
        <v>16</v>
      </c>
      <c r="H177" s="9">
        <f>F177*D177</f>
        <v>0</v>
      </c>
      <c r="I177" s="17"/>
      <c r="J177" s="17"/>
      <c r="K177" s="17"/>
    </row>
    <row r="178" spans="2:12" ht="24" customHeight="1" x14ac:dyDescent="0.25">
      <c r="B178" s="7" t="s">
        <v>209</v>
      </c>
      <c r="C178" s="8" t="s">
        <v>85</v>
      </c>
      <c r="D178" s="2">
        <v>2</v>
      </c>
      <c r="E178" s="2">
        <v>0</v>
      </c>
      <c r="F178" s="9"/>
      <c r="G178" s="3" t="s">
        <v>2</v>
      </c>
      <c r="H178" s="9">
        <f>F178*D178</f>
        <v>0</v>
      </c>
      <c r="I178" s="17"/>
      <c r="J178" s="17"/>
      <c r="K178" s="17"/>
    </row>
    <row r="179" spans="2:12" ht="21" customHeight="1" x14ac:dyDescent="0.25">
      <c r="B179" s="7" t="s">
        <v>210</v>
      </c>
      <c r="C179" s="8" t="s">
        <v>86</v>
      </c>
      <c r="D179" s="2">
        <v>1</v>
      </c>
      <c r="E179" s="2">
        <v>0</v>
      </c>
      <c r="F179" s="9"/>
      <c r="G179" s="3" t="s">
        <v>2</v>
      </c>
      <c r="H179" s="9">
        <f>F179*D179</f>
        <v>0</v>
      </c>
      <c r="I179" s="17"/>
      <c r="J179" s="17"/>
      <c r="K179" s="17"/>
    </row>
    <row r="180" spans="2:12" ht="21" customHeight="1" x14ac:dyDescent="0.25">
      <c r="B180" s="7"/>
      <c r="C180" s="12" t="s">
        <v>88</v>
      </c>
      <c r="D180" s="13"/>
      <c r="E180" s="13"/>
      <c r="F180" s="13"/>
      <c r="G180" s="14"/>
      <c r="H180" s="15">
        <f>H177+H178+H179</f>
        <v>0</v>
      </c>
      <c r="I180" s="17"/>
      <c r="J180" s="17"/>
      <c r="K180" s="17"/>
    </row>
    <row r="181" spans="2:12" ht="21" customHeight="1" x14ac:dyDescent="0.25">
      <c r="B181" s="7"/>
      <c r="C181" s="7"/>
      <c r="D181" s="16"/>
      <c r="E181" s="16"/>
      <c r="F181" s="16"/>
      <c r="G181" s="1"/>
      <c r="H181" s="17"/>
      <c r="I181" s="17"/>
      <c r="J181" s="17"/>
      <c r="K181" s="17"/>
    </row>
    <row r="182" spans="2:12" ht="21" customHeight="1" x14ac:dyDescent="0.25">
      <c r="B182" s="20">
        <v>902</v>
      </c>
      <c r="C182" s="21" t="s">
        <v>89</v>
      </c>
      <c r="D182" s="23"/>
      <c r="E182" s="23"/>
      <c r="F182" s="22"/>
      <c r="G182" s="24"/>
      <c r="H182" s="22"/>
      <c r="I182" s="17"/>
      <c r="J182" s="17"/>
      <c r="K182" s="17"/>
    </row>
    <row r="183" spans="2:12" ht="21" customHeight="1" x14ac:dyDescent="0.25">
      <c r="B183" s="7" t="s">
        <v>207</v>
      </c>
      <c r="C183" s="8" t="s">
        <v>90</v>
      </c>
      <c r="D183" s="2">
        <v>10</v>
      </c>
      <c r="E183" s="2">
        <v>0</v>
      </c>
      <c r="F183" s="9"/>
      <c r="G183" s="3" t="s">
        <v>2</v>
      </c>
      <c r="H183" s="9">
        <f t="shared" ref="H183:H186" si="4">F183*D183</f>
        <v>0</v>
      </c>
      <c r="I183" s="17"/>
      <c r="J183" s="17"/>
      <c r="K183" s="17"/>
    </row>
    <row r="184" spans="2:12" ht="21" customHeight="1" x14ac:dyDescent="0.25">
      <c r="B184" s="7" t="s">
        <v>254</v>
      </c>
      <c r="C184" s="8" t="s">
        <v>239</v>
      </c>
      <c r="D184" s="2">
        <v>10</v>
      </c>
      <c r="E184" s="2">
        <v>0</v>
      </c>
      <c r="F184" s="9"/>
      <c r="G184" s="3" t="s">
        <v>2</v>
      </c>
      <c r="H184" s="9">
        <f t="shared" si="4"/>
        <v>0</v>
      </c>
      <c r="I184" s="17"/>
      <c r="J184" s="17"/>
      <c r="K184" s="17"/>
    </row>
    <row r="185" spans="2:12" ht="21" customHeight="1" x14ac:dyDescent="0.25">
      <c r="B185" s="7" t="s">
        <v>255</v>
      </c>
      <c r="C185" s="8" t="s">
        <v>240</v>
      </c>
      <c r="D185" s="2">
        <v>2</v>
      </c>
      <c r="E185" s="2">
        <v>0</v>
      </c>
      <c r="F185" s="9"/>
      <c r="G185" s="3" t="s">
        <v>2</v>
      </c>
      <c r="H185" s="9">
        <f t="shared" si="4"/>
        <v>0</v>
      </c>
      <c r="I185" s="17"/>
      <c r="J185" s="17"/>
      <c r="K185" s="17"/>
      <c r="L185" s="102"/>
    </row>
    <row r="186" spans="2:12" ht="24.75" customHeight="1" x14ac:dyDescent="0.25">
      <c r="B186" s="7" t="s">
        <v>256</v>
      </c>
      <c r="C186" s="8" t="s">
        <v>241</v>
      </c>
      <c r="D186" s="2">
        <v>2</v>
      </c>
      <c r="E186" s="2">
        <v>0</v>
      </c>
      <c r="F186" s="9"/>
      <c r="G186" s="3" t="s">
        <v>2</v>
      </c>
      <c r="H186" s="9">
        <f t="shared" si="4"/>
        <v>0</v>
      </c>
      <c r="I186" s="17"/>
      <c r="J186" s="17"/>
      <c r="K186" s="17"/>
    </row>
    <row r="187" spans="2:12" ht="21" customHeight="1" x14ac:dyDescent="0.25">
      <c r="B187" s="7"/>
      <c r="C187" s="12" t="s">
        <v>91</v>
      </c>
      <c r="D187" s="13"/>
      <c r="E187" s="13"/>
      <c r="F187" s="13"/>
      <c r="G187" s="14"/>
      <c r="H187" s="15">
        <f>SUM(H183:H186)</f>
        <v>0</v>
      </c>
      <c r="I187" s="17"/>
      <c r="J187" s="17"/>
      <c r="K187" s="17"/>
    </row>
    <row r="188" spans="2:12" ht="21" customHeight="1" thickBot="1" x14ac:dyDescent="0.3">
      <c r="C188" s="43"/>
      <c r="D188" s="16"/>
      <c r="E188" s="16"/>
      <c r="F188" s="16"/>
      <c r="G188" s="1"/>
      <c r="H188" s="17"/>
      <c r="I188" s="17"/>
      <c r="J188" s="17"/>
      <c r="K188" s="17"/>
    </row>
    <row r="189" spans="2:12" ht="21" customHeight="1" thickBot="1" x14ac:dyDescent="0.25">
      <c r="C189" s="121" t="s">
        <v>92</v>
      </c>
      <c r="D189" s="122"/>
      <c r="E189" s="122"/>
      <c r="F189" s="122"/>
      <c r="G189" s="122"/>
      <c r="H189" s="56">
        <f>H180+H187</f>
        <v>0</v>
      </c>
      <c r="I189" s="17"/>
      <c r="J189" s="17"/>
      <c r="K189" s="17"/>
    </row>
    <row r="190" spans="2:12" ht="21" customHeight="1" x14ac:dyDescent="0.2">
      <c r="C190" s="100"/>
      <c r="D190" s="100"/>
      <c r="E190" s="100"/>
      <c r="F190" s="100"/>
      <c r="G190" s="100"/>
      <c r="H190" s="47"/>
      <c r="I190" s="17"/>
      <c r="J190" s="17"/>
      <c r="K190" s="17"/>
    </row>
    <row r="191" spans="2:12" ht="15" x14ac:dyDescent="0.25">
      <c r="B191" s="28">
        <v>1000</v>
      </c>
      <c r="C191" s="32" t="s">
        <v>261</v>
      </c>
      <c r="D191" s="34"/>
      <c r="E191" s="34"/>
      <c r="F191" s="33"/>
      <c r="G191" s="35"/>
      <c r="H191" s="35"/>
      <c r="I191" s="17"/>
      <c r="L191" s="4"/>
    </row>
    <row r="192" spans="2:12" ht="21" customHeight="1" thickBot="1" x14ac:dyDescent="0.3">
      <c r="B192" s="7">
        <v>1001</v>
      </c>
      <c r="C192" s="8" t="s">
        <v>211</v>
      </c>
      <c r="D192" s="2">
        <v>60</v>
      </c>
      <c r="E192" s="2">
        <v>0</v>
      </c>
      <c r="F192" s="9"/>
      <c r="G192" s="3" t="s">
        <v>6</v>
      </c>
      <c r="H192" s="9">
        <f>F192*D192</f>
        <v>0</v>
      </c>
      <c r="I192" s="17"/>
      <c r="L192" s="4"/>
    </row>
    <row r="193" spans="2:16" ht="21" customHeight="1" thickBot="1" x14ac:dyDescent="0.25">
      <c r="C193" s="121" t="s">
        <v>212</v>
      </c>
      <c r="D193" s="122"/>
      <c r="E193" s="122"/>
      <c r="F193" s="122"/>
      <c r="G193" s="122"/>
      <c r="H193" s="56">
        <f>H192</f>
        <v>0</v>
      </c>
      <c r="I193" s="17"/>
      <c r="L193" s="4"/>
    </row>
    <row r="194" spans="2:16" ht="21" customHeight="1" thickBot="1" x14ac:dyDescent="0.3">
      <c r="C194" s="43"/>
      <c r="D194" s="16"/>
      <c r="E194" s="16"/>
      <c r="F194" s="16"/>
      <c r="G194" s="16"/>
      <c r="H194" s="16"/>
      <c r="I194" s="17"/>
      <c r="J194" s="102"/>
      <c r="K194" s="102"/>
      <c r="L194" s="102"/>
      <c r="M194" s="102"/>
      <c r="N194" s="102"/>
      <c r="O194" s="102"/>
    </row>
    <row r="195" spans="2:16" ht="21" customHeight="1" x14ac:dyDescent="0.25">
      <c r="B195" s="57"/>
      <c r="C195" s="58"/>
      <c r="D195" s="59"/>
      <c r="E195" s="60" t="s">
        <v>99</v>
      </c>
      <c r="F195" s="60"/>
      <c r="G195" s="61" t="s">
        <v>18</v>
      </c>
      <c r="H195" s="62">
        <f>H13+H17+H37+H48+H158+H165+H173+H189+H193</f>
        <v>0</v>
      </c>
      <c r="I195" s="26"/>
      <c r="J195" s="27"/>
      <c r="K195" s="27"/>
      <c r="L195" s="27"/>
      <c r="M195" s="27"/>
      <c r="N195" s="27"/>
      <c r="O195" s="27"/>
    </row>
    <row r="196" spans="2:16" ht="21" customHeight="1" thickBot="1" x14ac:dyDescent="0.3">
      <c r="B196" s="63"/>
      <c r="C196" s="64"/>
      <c r="D196" s="65"/>
      <c r="E196" s="66" t="s">
        <v>99</v>
      </c>
      <c r="F196" s="66"/>
      <c r="G196" s="67" t="s">
        <v>19</v>
      </c>
      <c r="H196" s="68">
        <f>H195*1.2</f>
        <v>0</v>
      </c>
      <c r="I196" s="26"/>
      <c r="J196" s="103"/>
      <c r="K196" s="103"/>
      <c r="L196" s="103"/>
      <c r="M196" s="103"/>
      <c r="N196" s="103"/>
      <c r="O196" s="103"/>
      <c r="P196" s="102"/>
    </row>
    <row r="197" spans="2:16" ht="21" customHeight="1" x14ac:dyDescent="0.25">
      <c r="D197" s="89"/>
      <c r="E197" s="89"/>
      <c r="F197" s="89"/>
      <c r="G197" s="90"/>
      <c r="H197" s="90"/>
      <c r="I197" s="9"/>
      <c r="J197" s="103"/>
      <c r="K197" s="103"/>
      <c r="L197" s="103"/>
      <c r="M197" s="103"/>
      <c r="N197" s="103"/>
      <c r="O197" s="103"/>
      <c r="P197" s="102"/>
    </row>
    <row r="198" spans="2:16" ht="21" customHeight="1" x14ac:dyDescent="0.25">
      <c r="B198" s="124" t="s">
        <v>95</v>
      </c>
      <c r="C198" s="125"/>
      <c r="D198" s="125"/>
      <c r="E198" s="125"/>
      <c r="F198" s="125"/>
      <c r="G198" s="125"/>
      <c r="H198" s="126"/>
      <c r="K198" s="9"/>
      <c r="O198" s="104"/>
      <c r="P198" s="102"/>
    </row>
    <row r="199" spans="2:16" ht="27" customHeight="1" x14ac:dyDescent="0.25">
      <c r="B199" s="69"/>
      <c r="C199" s="69"/>
      <c r="D199" s="70" t="s">
        <v>15</v>
      </c>
      <c r="E199" s="70" t="s">
        <v>14</v>
      </c>
      <c r="F199" s="70" t="s">
        <v>4</v>
      </c>
      <c r="G199" s="71" t="s">
        <v>3</v>
      </c>
      <c r="H199" s="71" t="s">
        <v>5</v>
      </c>
    </row>
    <row r="200" spans="2:16" ht="15.75" x14ac:dyDescent="0.25">
      <c r="B200" s="111" t="s">
        <v>290</v>
      </c>
      <c r="C200" s="112" t="s">
        <v>288</v>
      </c>
      <c r="D200" s="113"/>
      <c r="E200" s="113"/>
      <c r="F200" s="113"/>
      <c r="G200" s="114"/>
      <c r="H200" s="115"/>
    </row>
    <row r="201" spans="2:16" ht="13.5" customHeight="1" x14ac:dyDescent="0.25">
      <c r="B201" s="72"/>
      <c r="C201" s="73" t="s">
        <v>274</v>
      </c>
      <c r="D201" s="74"/>
      <c r="E201" s="74"/>
      <c r="F201" s="74"/>
      <c r="G201" s="75"/>
      <c r="H201" s="76"/>
    </row>
    <row r="202" spans="2:16" ht="13.5" customHeight="1" x14ac:dyDescent="0.25">
      <c r="B202" s="7" t="s">
        <v>275</v>
      </c>
      <c r="C202" s="8" t="s">
        <v>96</v>
      </c>
      <c r="D202" s="2">
        <v>4</v>
      </c>
      <c r="E202" s="2">
        <v>0</v>
      </c>
      <c r="F202" s="9"/>
      <c r="G202" s="3" t="s">
        <v>2</v>
      </c>
      <c r="H202" s="9">
        <f>F202*D202</f>
        <v>0</v>
      </c>
    </row>
    <row r="203" spans="2:16" ht="15" x14ac:dyDescent="0.25">
      <c r="B203" s="7" t="s">
        <v>276</v>
      </c>
      <c r="C203" s="8" t="s">
        <v>236</v>
      </c>
      <c r="D203" s="2">
        <v>3</v>
      </c>
      <c r="E203" s="2">
        <v>0</v>
      </c>
      <c r="F203" s="9"/>
      <c r="G203" s="3" t="s">
        <v>2</v>
      </c>
      <c r="H203" s="9">
        <f>F203*D203</f>
        <v>0</v>
      </c>
    </row>
    <row r="204" spans="2:16" ht="15" x14ac:dyDescent="0.25">
      <c r="B204" s="7" t="s">
        <v>277</v>
      </c>
      <c r="C204" s="8" t="s">
        <v>214</v>
      </c>
      <c r="D204" s="2">
        <v>7</v>
      </c>
      <c r="E204" s="2">
        <v>0</v>
      </c>
      <c r="F204" s="9"/>
      <c r="G204" s="3" t="s">
        <v>6</v>
      </c>
      <c r="H204" s="9">
        <f>F204*D204</f>
        <v>0</v>
      </c>
    </row>
    <row r="205" spans="2:16" ht="21.75" customHeight="1" x14ac:dyDescent="0.25">
      <c r="B205" s="72"/>
      <c r="C205" s="73" t="s">
        <v>283</v>
      </c>
      <c r="D205" s="74"/>
      <c r="E205" s="74"/>
      <c r="F205" s="74"/>
      <c r="G205" s="75"/>
      <c r="H205" s="76"/>
    </row>
    <row r="206" spans="2:16" ht="12.75" customHeight="1" x14ac:dyDescent="0.25">
      <c r="B206" s="7" t="s">
        <v>278</v>
      </c>
      <c r="C206" s="8" t="s">
        <v>243</v>
      </c>
      <c r="D206" s="2">
        <v>2</v>
      </c>
      <c r="E206" s="2">
        <v>0</v>
      </c>
      <c r="F206" s="9"/>
      <c r="G206" s="3" t="s">
        <v>2</v>
      </c>
      <c r="H206" s="9">
        <f t="shared" ref="H206:H208" si="5">F206*D206</f>
        <v>0</v>
      </c>
    </row>
    <row r="207" spans="2:16" ht="15.75" customHeight="1" x14ac:dyDescent="0.25">
      <c r="B207" s="7" t="s">
        <v>279</v>
      </c>
      <c r="C207" s="8" t="s">
        <v>242</v>
      </c>
      <c r="D207" s="2">
        <v>1</v>
      </c>
      <c r="E207" s="2">
        <v>0</v>
      </c>
      <c r="F207" s="9"/>
      <c r="G207" s="3" t="s">
        <v>2</v>
      </c>
      <c r="H207" s="9">
        <f t="shared" si="5"/>
        <v>0</v>
      </c>
    </row>
    <row r="208" spans="2:16" ht="21" customHeight="1" x14ac:dyDescent="0.25">
      <c r="B208" s="7" t="s">
        <v>280</v>
      </c>
      <c r="C208" s="8" t="s">
        <v>258</v>
      </c>
      <c r="D208" s="2">
        <v>2</v>
      </c>
      <c r="E208" s="2">
        <v>0</v>
      </c>
      <c r="F208" s="9"/>
      <c r="G208" s="3" t="s">
        <v>2</v>
      </c>
      <c r="H208" s="9">
        <f t="shared" si="5"/>
        <v>0</v>
      </c>
    </row>
    <row r="209" spans="2:12" ht="20.25" customHeight="1" x14ac:dyDescent="0.25">
      <c r="B209" s="72"/>
      <c r="C209" s="73" t="s">
        <v>284</v>
      </c>
      <c r="D209" s="74"/>
      <c r="E209" s="74"/>
      <c r="F209" s="74"/>
      <c r="G209" s="75"/>
      <c r="H209" s="76"/>
    </row>
    <row r="210" spans="2:12" ht="21" customHeight="1" x14ac:dyDescent="0.25">
      <c r="B210" s="7" t="s">
        <v>281</v>
      </c>
      <c r="C210" s="8" t="s">
        <v>244</v>
      </c>
      <c r="D210" s="2">
        <v>2</v>
      </c>
      <c r="E210" s="2">
        <v>0</v>
      </c>
      <c r="F210" s="9"/>
      <c r="G210" s="3" t="s">
        <v>2</v>
      </c>
      <c r="H210" s="9">
        <f>F210*D210</f>
        <v>0</v>
      </c>
    </row>
    <row r="211" spans="2:12" ht="18" customHeight="1" x14ac:dyDescent="0.25">
      <c r="B211" s="7" t="s">
        <v>282</v>
      </c>
      <c r="C211" s="8" t="s">
        <v>263</v>
      </c>
      <c r="D211" s="2">
        <v>3</v>
      </c>
      <c r="E211" s="2">
        <v>0</v>
      </c>
      <c r="F211" s="9"/>
      <c r="G211" s="3" t="s">
        <v>2</v>
      </c>
      <c r="H211" s="9">
        <f>F211*D211</f>
        <v>0</v>
      </c>
    </row>
    <row r="212" spans="2:12" ht="18" customHeight="1" x14ac:dyDescent="0.25">
      <c r="B212" s="111" t="s">
        <v>291</v>
      </c>
      <c r="C212" s="112" t="s">
        <v>289</v>
      </c>
      <c r="D212" s="113"/>
      <c r="E212" s="113"/>
      <c r="F212" s="113"/>
      <c r="G212" s="114"/>
      <c r="H212" s="115"/>
    </row>
    <row r="213" spans="2:12" ht="18" customHeight="1" x14ac:dyDescent="0.25">
      <c r="B213" s="72"/>
      <c r="C213" s="73" t="s">
        <v>285</v>
      </c>
      <c r="D213" s="74"/>
      <c r="E213" s="74"/>
      <c r="F213" s="74"/>
      <c r="G213" s="75"/>
      <c r="H213" s="75"/>
    </row>
    <row r="214" spans="2:12" ht="18" customHeight="1" x14ac:dyDescent="0.25">
      <c r="B214" s="7" t="s">
        <v>275</v>
      </c>
      <c r="C214" s="8" t="s">
        <v>215</v>
      </c>
      <c r="D214" s="2">
        <v>1</v>
      </c>
      <c r="E214" s="2">
        <v>0</v>
      </c>
      <c r="F214" s="9"/>
      <c r="G214" s="3" t="s">
        <v>16</v>
      </c>
      <c r="H214" s="9">
        <f t="shared" ref="H214:H215" si="6">F214*D214</f>
        <v>0</v>
      </c>
    </row>
    <row r="215" spans="2:12" ht="18" customHeight="1" x14ac:dyDescent="0.25">
      <c r="B215" s="7" t="s">
        <v>276</v>
      </c>
      <c r="C215" s="8" t="s">
        <v>216</v>
      </c>
      <c r="D215" s="2">
        <v>1</v>
      </c>
      <c r="E215" s="2">
        <v>0</v>
      </c>
      <c r="F215" s="9"/>
      <c r="G215" s="3" t="s">
        <v>16</v>
      </c>
      <c r="H215" s="9">
        <f t="shared" si="6"/>
        <v>0</v>
      </c>
    </row>
    <row r="216" spans="2:12" ht="18" customHeight="1" x14ac:dyDescent="0.25">
      <c r="B216" s="72"/>
      <c r="C216" s="73" t="s">
        <v>286</v>
      </c>
      <c r="D216" s="74"/>
      <c r="E216" s="74"/>
      <c r="F216" s="74"/>
      <c r="G216" s="75"/>
      <c r="H216" s="75"/>
    </row>
    <row r="217" spans="2:12" ht="18" customHeight="1" x14ac:dyDescent="0.25">
      <c r="B217" s="7" t="s">
        <v>277</v>
      </c>
      <c r="C217" s="8" t="s">
        <v>262</v>
      </c>
      <c r="D217" s="2">
        <v>1</v>
      </c>
      <c r="E217" s="2">
        <v>0</v>
      </c>
      <c r="F217" s="9"/>
      <c r="G217" s="3" t="s">
        <v>16</v>
      </c>
      <c r="H217" s="9">
        <f>F217*D217</f>
        <v>0</v>
      </c>
    </row>
    <row r="218" spans="2:12" ht="18" customHeight="1" x14ac:dyDescent="0.25">
      <c r="B218" s="72"/>
      <c r="C218" s="73" t="s">
        <v>287</v>
      </c>
      <c r="D218" s="74"/>
      <c r="E218" s="74"/>
      <c r="F218" s="74"/>
      <c r="G218" s="75"/>
      <c r="H218" s="75"/>
    </row>
    <row r="219" spans="2:12" ht="18" customHeight="1" x14ac:dyDescent="0.25">
      <c r="B219" s="7" t="s">
        <v>278</v>
      </c>
      <c r="C219" s="8" t="s">
        <v>273</v>
      </c>
      <c r="D219" s="2">
        <v>1</v>
      </c>
      <c r="E219" s="2">
        <v>0</v>
      </c>
      <c r="F219" s="9"/>
      <c r="G219" s="3" t="s">
        <v>16</v>
      </c>
      <c r="H219" s="9">
        <f>F219*D219</f>
        <v>0</v>
      </c>
    </row>
    <row r="220" spans="2:12" ht="18" customHeight="1" thickBot="1" x14ac:dyDescent="0.3">
      <c r="B220" s="7"/>
      <c r="C220" s="8"/>
      <c r="D220" s="2"/>
      <c r="E220" s="2"/>
      <c r="F220" s="9"/>
      <c r="G220" s="3"/>
      <c r="H220" s="9"/>
    </row>
    <row r="221" spans="2:12" ht="21" customHeight="1" thickBot="1" x14ac:dyDescent="0.25">
      <c r="C221" s="121" t="s">
        <v>97</v>
      </c>
      <c r="D221" s="122"/>
      <c r="E221" s="122"/>
      <c r="F221" s="122"/>
      <c r="G221" s="122"/>
      <c r="H221" s="56">
        <f>SUM(H202:H219)</f>
        <v>0</v>
      </c>
      <c r="J221" s="109"/>
    </row>
    <row r="222" spans="2:12" ht="21" customHeight="1" thickBot="1" x14ac:dyDescent="0.3"/>
    <row r="223" spans="2:12" ht="21" customHeight="1" x14ac:dyDescent="0.25">
      <c r="B223" s="77"/>
      <c r="C223" s="78"/>
      <c r="D223" s="79"/>
      <c r="E223" s="80" t="s">
        <v>98</v>
      </c>
      <c r="F223" s="80"/>
      <c r="G223" s="81" t="s">
        <v>18</v>
      </c>
      <c r="H223" s="82">
        <f>H195+H221</f>
        <v>0</v>
      </c>
      <c r="L223" s="105"/>
    </row>
    <row r="224" spans="2:12" ht="21" customHeight="1" thickBot="1" x14ac:dyDescent="0.3">
      <c r="B224" s="83"/>
      <c r="C224" s="84"/>
      <c r="D224" s="85"/>
      <c r="E224" s="86" t="s">
        <v>98</v>
      </c>
      <c r="F224" s="86"/>
      <c r="G224" s="87" t="s">
        <v>19</v>
      </c>
      <c r="H224" s="88">
        <f>H223*1.2</f>
        <v>0</v>
      </c>
    </row>
    <row r="226" spans="3:3" ht="21" customHeight="1" x14ac:dyDescent="0.2">
      <c r="C226" s="92" t="s">
        <v>100</v>
      </c>
    </row>
    <row r="227" spans="3:3" ht="21" customHeight="1" x14ac:dyDescent="0.2">
      <c r="C227" s="91"/>
    </row>
    <row r="228" spans="3:3" ht="21" customHeight="1" x14ac:dyDescent="0.25">
      <c r="C228" s="93" t="s">
        <v>101</v>
      </c>
    </row>
    <row r="229" spans="3:3" ht="21" customHeight="1" x14ac:dyDescent="0.2">
      <c r="C229" s="92" t="s">
        <v>102</v>
      </c>
    </row>
    <row r="230" spans="3:3" ht="21" customHeight="1" x14ac:dyDescent="0.2">
      <c r="C230" s="92" t="s">
        <v>265</v>
      </c>
    </row>
    <row r="231" spans="3:3" ht="21" customHeight="1" x14ac:dyDescent="0.2">
      <c r="C231" s="92" t="s">
        <v>266</v>
      </c>
    </row>
    <row r="232" spans="3:3" ht="21" customHeight="1" x14ac:dyDescent="0.2">
      <c r="C232" s="92" t="s">
        <v>267</v>
      </c>
    </row>
    <row r="233" spans="3:3" ht="21" customHeight="1" x14ac:dyDescent="0.2">
      <c r="C233" s="92" t="s">
        <v>268</v>
      </c>
    </row>
    <row r="234" spans="3:3" ht="21" customHeight="1" x14ac:dyDescent="0.2">
      <c r="C234" s="92" t="s">
        <v>260</v>
      </c>
    </row>
    <row r="235" spans="3:3" ht="21" customHeight="1" x14ac:dyDescent="0.2">
      <c r="C235" s="92" t="s">
        <v>269</v>
      </c>
    </row>
    <row r="236" spans="3:3" ht="21" customHeight="1" x14ac:dyDescent="0.2">
      <c r="C236" s="92" t="s">
        <v>270</v>
      </c>
    </row>
    <row r="237" spans="3:3" ht="21" customHeight="1" x14ac:dyDescent="0.2">
      <c r="C237" s="92" t="s">
        <v>103</v>
      </c>
    </row>
    <row r="238" spans="3:3" ht="21" customHeight="1" x14ac:dyDescent="0.2">
      <c r="C238" s="92" t="s">
        <v>271</v>
      </c>
    </row>
    <row r="239" spans="3:3" ht="21" customHeight="1" x14ac:dyDescent="0.2">
      <c r="C239" s="92" t="s">
        <v>272</v>
      </c>
    </row>
    <row r="244" spans="13:13" ht="21" customHeight="1" x14ac:dyDescent="0.25">
      <c r="M244" s="27"/>
    </row>
  </sheetData>
  <autoFilter ref="B1:H17"/>
  <mergeCells count="18">
    <mergeCell ref="B198:H198"/>
    <mergeCell ref="C221:G221"/>
    <mergeCell ref="C161:H161"/>
    <mergeCell ref="C158:G158"/>
    <mergeCell ref="C17:G17"/>
    <mergeCell ref="C37:G37"/>
    <mergeCell ref="C48:G48"/>
    <mergeCell ref="C193:G193"/>
    <mergeCell ref="C173:G173"/>
    <mergeCell ref="B3:C3"/>
    <mergeCell ref="B5:H5"/>
    <mergeCell ref="B4:H4"/>
    <mergeCell ref="B7:H7"/>
    <mergeCell ref="C189:G189"/>
    <mergeCell ref="C165:G165"/>
    <mergeCell ref="C13:G13"/>
    <mergeCell ref="B6:C6"/>
    <mergeCell ref="H6:I6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3" fitToHeight="11" orientation="portrait" r:id="rId1"/>
  <rowBreaks count="6" manualBreakCount="6">
    <brk id="38" max="7" man="1"/>
    <brk id="74" max="7" man="1"/>
    <brk id="115" max="7" man="1"/>
    <brk id="149" max="7" man="1"/>
    <brk id="173" max="7" man="1"/>
    <brk id="197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38a97d4-5e8a-4b3a-bf08-9c7ac0ebcad9" xsi:nil="true"/>
    <lcf76f155ced4ddcb4097134ff3c332f xmlns="b715790c-e14c-48c2-8e74-a149afc6976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0367CAE1CA64C8D5761A053FCDCF3" ma:contentTypeVersion="14" ma:contentTypeDescription="Crée un document." ma:contentTypeScope="" ma:versionID="87b17a830057e3ec22d50b6537ad23aa">
  <xsd:schema xmlns:xsd="http://www.w3.org/2001/XMLSchema" xmlns:xs="http://www.w3.org/2001/XMLSchema" xmlns:p="http://schemas.microsoft.com/office/2006/metadata/properties" xmlns:ns2="b715790c-e14c-48c2-8e74-a149afc69766" xmlns:ns3="638a97d4-5e8a-4b3a-bf08-9c7ac0ebcad9" targetNamespace="http://schemas.microsoft.com/office/2006/metadata/properties" ma:root="true" ma:fieldsID="abb71f67c02ff84a77eb576c70db502b" ns2:_="" ns3:_="">
    <xsd:import namespace="b715790c-e14c-48c2-8e74-a149afc69766"/>
    <xsd:import namespace="638a97d4-5e8a-4b3a-bf08-9c7ac0ebca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15790c-e14c-48c2-8e74-a149afc69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caaca0fe-7c2d-4300-82fb-1d1f997933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8a97d4-5e8a-4b3a-bf08-9c7ac0ebcad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c882c6e-20b5-4739-8699-f830bf859ba8}" ma:internalName="TaxCatchAll" ma:showField="CatchAllData" ma:web="638a97d4-5e8a-4b3a-bf08-9c7ac0ebc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4424B0-6901-4D61-A275-617B2FB5A0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B4E342-1C70-4E8A-A3BA-FB6D2D534A45}">
  <ds:schemaRefs>
    <ds:schemaRef ds:uri="http://schemas.microsoft.com/office/2006/metadata/properties"/>
    <ds:schemaRef ds:uri="http://schemas.microsoft.com/office/infopath/2007/PartnerControls"/>
    <ds:schemaRef ds:uri="638a97d4-5e8a-4b3a-bf08-9c7ac0ebcad9"/>
    <ds:schemaRef ds:uri="b715790c-e14c-48c2-8e74-a149afc69766"/>
  </ds:schemaRefs>
</ds:datastoreItem>
</file>

<file path=customXml/itemProps3.xml><?xml version="1.0" encoding="utf-8"?>
<ds:datastoreItem xmlns:ds="http://schemas.openxmlformats.org/officeDocument/2006/customXml" ds:itemID="{022C9338-0A49-4205-8E53-095AEC224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15790c-e14c-48c2-8e74-a149afc69766"/>
    <ds:schemaRef ds:uri="638a97d4-5e8a-4b3a-bf08-9c7ac0ebca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FAAR</dc:creator>
  <cp:lastModifiedBy>NICOLLEAU Claudie</cp:lastModifiedBy>
  <cp:lastPrinted>2026-01-05T09:57:14Z</cp:lastPrinted>
  <dcterms:created xsi:type="dcterms:W3CDTF">2020-01-15T08:23:58Z</dcterms:created>
  <dcterms:modified xsi:type="dcterms:W3CDTF">2026-02-02T12:54:20Z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0x010100E600367CAE1CA64C8D5761A053FCDCF3</vt:lpwstr>
  </property>
</Properties>
</file>